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Dk\dk主要資料庫\【重要文件】\衝突礦產不使用SVHC保證書REACH\"/>
    </mc:Choice>
  </mc:AlternateContent>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9168" windowHeight="7128"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T6" i="5" s="1"/>
  <c r="B7" i="5"/>
  <c r="T7" i="5" s="1"/>
  <c r="B8" i="5"/>
  <c r="T8" i="5" s="1"/>
  <c r="B9" i="5"/>
  <c r="T9" i="5" s="1"/>
  <c r="B10" i="5"/>
  <c r="T10" i="5" s="1"/>
  <c r="B11" i="5"/>
  <c r="T11" i="5" s="1"/>
  <c r="B12" i="5"/>
  <c r="T12" i="5" s="1"/>
  <c r="B13" i="5"/>
  <c r="T13" i="5" s="1"/>
  <c r="B14" i="5"/>
  <c r="T14" i="5" s="1"/>
  <c r="B15" i="5"/>
  <c r="T15" i="5" s="1"/>
  <c r="B16" i="5"/>
  <c r="T16" i="5" s="1"/>
  <c r="B17" i="5"/>
  <c r="T17" i="5" s="1"/>
  <c r="B18" i="5"/>
  <c r="T18" i="5" s="1"/>
  <c r="B19" i="5"/>
  <c r="T19" i="5" s="1"/>
  <c r="B20" i="5"/>
  <c r="T20" i="5" s="1"/>
  <c r="B21" i="5"/>
  <c r="T21" i="5" s="1"/>
  <c r="B22" i="5"/>
  <c r="T22" i="5" s="1"/>
  <c r="B23" i="5"/>
  <c r="T23" i="5" s="1"/>
  <c r="B24" i="5"/>
  <c r="T24" i="5" s="1"/>
  <c r="B25" i="5"/>
  <c r="T25" i="5" s="1"/>
  <c r="B26" i="5"/>
  <c r="T26" i="5" s="1"/>
  <c r="B27" i="5"/>
  <c r="T27" i="5" s="1"/>
  <c r="B28" i="5"/>
  <c r="T28" i="5" s="1"/>
  <c r="B29" i="5"/>
  <c r="T29" i="5" s="1"/>
  <c r="B30" i="5"/>
  <c r="T30" i="5" s="1"/>
  <c r="B31" i="5"/>
  <c r="T31" i="5" s="1"/>
  <c r="B32" i="5"/>
  <c r="T32" i="5" s="1"/>
  <c r="B33" i="5"/>
  <c r="T33" i="5" s="1"/>
  <c r="B34" i="5"/>
  <c r="T34" i="5" s="1"/>
  <c r="B35" i="5"/>
  <c r="T35" i="5" s="1"/>
  <c r="B36" i="5"/>
  <c r="T36" i="5" s="1"/>
  <c r="B37" i="5"/>
  <c r="T37" i="5" s="1"/>
  <c r="B38" i="5"/>
  <c r="T38" i="5" s="1"/>
  <c r="B39" i="5"/>
  <c r="T39" i="5" s="1"/>
  <c r="B40" i="5"/>
  <c r="T40" i="5" s="1"/>
  <c r="B41" i="5"/>
  <c r="T41" i="5" s="1"/>
  <c r="B42" i="5"/>
  <c r="T42" i="5" s="1"/>
  <c r="B43" i="5"/>
  <c r="T43" i="5" s="1"/>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T59" i="5" s="1"/>
  <c r="B60" i="5"/>
  <c r="T60" i="5" s="1"/>
  <c r="B61" i="5"/>
  <c r="T61" i="5" s="1"/>
  <c r="B62" i="5"/>
  <c r="T62" i="5" s="1"/>
  <c r="B63" i="5"/>
  <c r="T63" i="5" s="1"/>
  <c r="B64" i="5"/>
  <c r="T64" i="5" s="1"/>
  <c r="B65" i="5"/>
  <c r="T65" i="5" s="1"/>
  <c r="B66" i="5"/>
  <c r="T66" i="5" s="1"/>
  <c r="B67" i="5"/>
  <c r="T67" i="5" s="1"/>
  <c r="B68" i="5"/>
  <c r="T68" i="5" s="1"/>
  <c r="B69" i="5"/>
  <c r="T69" i="5" s="1"/>
  <c r="B70" i="5"/>
  <c r="T70" i="5" s="1"/>
  <c r="B71" i="5"/>
  <c r="T71" i="5" s="1"/>
  <c r="B72" i="5"/>
  <c r="T72" i="5" s="1"/>
  <c r="B73" i="5"/>
  <c r="T73" i="5" s="1"/>
  <c r="B74" i="5"/>
  <c r="T74" i="5" s="1"/>
  <c r="B75" i="5"/>
  <c r="T75" i="5" s="1"/>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T91" i="5" s="1"/>
  <c r="B92" i="5"/>
  <c r="T92" i="5" s="1"/>
  <c r="B93" i="5"/>
  <c r="T93" i="5" s="1"/>
  <c r="B94" i="5"/>
  <c r="T94" i="5" s="1"/>
  <c r="B95" i="5"/>
  <c r="T95" i="5" s="1"/>
  <c r="B96" i="5"/>
  <c r="T96" i="5" s="1"/>
  <c r="B97" i="5"/>
  <c r="T97" i="5" s="1"/>
  <c r="B98" i="5"/>
  <c r="T98" i="5" s="1"/>
  <c r="B99" i="5"/>
  <c r="T99" i="5" s="1"/>
  <c r="B100" i="5"/>
  <c r="T100" i="5" s="1"/>
  <c r="B101" i="5"/>
  <c r="T101" i="5" s="1"/>
  <c r="B102" i="5"/>
  <c r="T102" i="5" s="1"/>
  <c r="B103" i="5"/>
  <c r="T103" i="5" s="1"/>
  <c r="B104" i="5"/>
  <c r="T104" i="5" s="1"/>
  <c r="B105" i="5"/>
  <c r="T105" i="5" s="1"/>
  <c r="B106" i="5"/>
  <c r="T106" i="5" s="1"/>
  <c r="B107" i="5"/>
  <c r="T107" i="5" s="1"/>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T123" i="5" s="1"/>
  <c r="B124" i="5"/>
  <c r="T124" i="5" s="1"/>
  <c r="B125" i="5"/>
  <c r="T125" i="5" s="1"/>
  <c r="B126" i="5"/>
  <c r="T126" i="5" s="1"/>
  <c r="B127" i="5"/>
  <c r="T127" i="5" s="1"/>
  <c r="B128" i="5"/>
  <c r="T128" i="5" s="1"/>
  <c r="B129" i="5"/>
  <c r="T129" i="5" s="1"/>
  <c r="B130" i="5"/>
  <c r="T130" i="5" s="1"/>
  <c r="B131" i="5"/>
  <c r="T131" i="5" s="1"/>
  <c r="B132" i="5"/>
  <c r="T132" i="5" s="1"/>
  <c r="B133" i="5"/>
  <c r="T133" i="5" s="1"/>
  <c r="B134" i="5"/>
  <c r="T134" i="5" s="1"/>
  <c r="B135" i="5"/>
  <c r="T135" i="5" s="1"/>
  <c r="B136" i="5"/>
  <c r="T136" i="5" s="1"/>
  <c r="B137" i="5"/>
  <c r="T137" i="5" s="1"/>
  <c r="B138" i="5"/>
  <c r="T138" i="5" s="1"/>
  <c r="B139" i="5"/>
  <c r="T139" i="5" s="1"/>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T170" i="5" s="1"/>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T219" i="5" s="1"/>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T248" i="5" s="1"/>
  <c r="B249" i="5"/>
  <c r="T249" i="5" s="1"/>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T266" i="5" s="1"/>
  <c r="B267" i="5"/>
  <c r="T267" i="5" s="1"/>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T280" i="5" s="1"/>
  <c r="B281" i="5"/>
  <c r="T281" i="5" s="1"/>
  <c r="B282" i="5"/>
  <c r="T282" i="5" s="1"/>
  <c r="B283" i="5"/>
  <c r="T283" i="5" s="1"/>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T296" i="5" s="1"/>
  <c r="B297" i="5"/>
  <c r="T297" i="5" s="1"/>
  <c r="B298" i="5"/>
  <c r="T298" i="5" s="1"/>
  <c r="B299" i="5"/>
  <c r="T299" i="5" s="1"/>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T314" i="5" s="1"/>
  <c r="B315" i="5"/>
  <c r="T315" i="5" s="1"/>
  <c r="B316" i="5"/>
  <c r="T316" i="5" s="1"/>
  <c r="B317" i="5"/>
  <c r="T317" i="5" s="1"/>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T376" i="5" s="1"/>
  <c r="B377" i="5"/>
  <c r="T377" i="5" s="1"/>
  <c r="B378" i="5"/>
  <c r="T378" i="5" s="1"/>
  <c r="B379" i="5"/>
  <c r="T379" i="5" s="1"/>
  <c r="B380" i="5"/>
  <c r="T380" i="5" s="1"/>
  <c r="B381" i="5"/>
  <c r="T381" i="5" s="1"/>
  <c r="B382" i="5"/>
  <c r="T382" i="5" s="1"/>
  <c r="B383" i="5"/>
  <c r="T383" i="5" s="1"/>
  <c r="B384" i="5"/>
  <c r="T384" i="5" s="1"/>
  <c r="B385" i="5"/>
  <c r="T385" i="5" s="1"/>
  <c r="B386" i="5"/>
  <c r="T386" i="5" s="1"/>
  <c r="B387" i="5"/>
  <c r="T387" i="5" s="1"/>
  <c r="B388" i="5"/>
  <c r="T388" i="5" s="1"/>
  <c r="B389" i="5"/>
  <c r="T389" i="5" s="1"/>
  <c r="B390" i="5"/>
  <c r="T390" i="5" s="1"/>
  <c r="B391" i="5"/>
  <c r="T391" i="5" s="1"/>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T409" i="5" s="1"/>
  <c r="B410" i="5"/>
  <c r="T410" i="5" s="1"/>
  <c r="B411" i="5"/>
  <c r="T411" i="5" s="1"/>
  <c r="B412" i="5"/>
  <c r="T412" i="5" s="1"/>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T456" i="5" s="1"/>
  <c r="B457" i="5"/>
  <c r="T457" i="5" s="1"/>
  <c r="B458" i="5"/>
  <c r="T458" i="5" s="1"/>
  <c r="B459" i="5"/>
  <c r="T459" i="5" s="1"/>
  <c r="B460" i="5"/>
  <c r="T460" i="5" s="1"/>
  <c r="B461" i="5"/>
  <c r="T461" i="5" s="1"/>
  <c r="B462" i="5"/>
  <c r="T462" i="5" s="1"/>
  <c r="B463" i="5"/>
  <c r="T463" i="5" s="1"/>
  <c r="B464" i="5"/>
  <c r="T464" i="5" s="1"/>
  <c r="B465" i="5"/>
  <c r="T465" i="5" s="1"/>
  <c r="B466" i="5"/>
  <c r="T466" i="5" s="1"/>
  <c r="B467" i="5"/>
  <c r="T467" i="5" s="1"/>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T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s="1"/>
  <c r="B503" i="5"/>
  <c r="T503" i="5" s="1"/>
  <c r="B504" i="5"/>
  <c r="T504" i="5" s="1"/>
  <c r="B505" i="5"/>
  <c r="T505" i="5" s="1"/>
  <c r="B506" i="5"/>
  <c r="T506" i="5" s="1"/>
  <c r="B507" i="5"/>
  <c r="T507" i="5" s="1"/>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T536" i="5" s="1"/>
  <c r="B537" i="5"/>
  <c r="T537" i="5" s="1"/>
  <c r="B538" i="5"/>
  <c r="T538" i="5" s="1"/>
  <c r="B539" i="5"/>
  <c r="T539" i="5" s="1"/>
  <c r="B540" i="5"/>
  <c r="T540" i="5" s="1"/>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T552" i="5" s="1"/>
  <c r="B553" i="5"/>
  <c r="T553" i="5" s="1"/>
  <c r="B554" i="5"/>
  <c r="T554" i="5" s="1"/>
  <c r="B555" i="5"/>
  <c r="T555" i="5" s="1"/>
  <c r="B556" i="5"/>
  <c r="T556" i="5" s="1"/>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T611" i="5" s="1"/>
  <c r="B612" i="5"/>
  <c r="T612" i="5" s="1"/>
  <c r="B613" i="5"/>
  <c r="T613" i="5" s="1"/>
  <c r="B614" i="5"/>
  <c r="T614" i="5" s="1"/>
  <c r="B615" i="5"/>
  <c r="T615" i="5" s="1"/>
  <c r="B616" i="5"/>
  <c r="T616" i="5" s="1"/>
  <c r="B617" i="5"/>
  <c r="T617" i="5" s="1"/>
  <c r="B618" i="5"/>
  <c r="T618" i="5" s="1"/>
  <c r="B619" i="5"/>
  <c r="T619" i="5" s="1"/>
  <c r="B620" i="5"/>
  <c r="T620" i="5" s="1"/>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T632" i="5" s="1"/>
  <c r="B633" i="5"/>
  <c r="T633" i="5" s="1"/>
  <c r="B634" i="5"/>
  <c r="T634" i="5" s="1"/>
  <c r="B635" i="5"/>
  <c r="T635" i="5" s="1"/>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T648" i="5" s="1"/>
  <c r="B649" i="5"/>
  <c r="T649" i="5" s="1"/>
  <c r="B650" i="5"/>
  <c r="T650" i="5" s="1"/>
  <c r="B651" i="5"/>
  <c r="T651" i="5" s="1"/>
  <c r="B652" i="5"/>
  <c r="T652" i="5" s="1"/>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T664" i="5" s="1"/>
  <c r="B665" i="5"/>
  <c r="T665" i="5" s="1"/>
  <c r="B666" i="5"/>
  <c r="T666" i="5" s="1"/>
  <c r="B667" i="5"/>
  <c r="T667" i="5" s="1"/>
  <c r="B668" i="5"/>
  <c r="T668" i="5" s="1"/>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T680" i="5" s="1"/>
  <c r="B681" i="5"/>
  <c r="T681" i="5" s="1"/>
  <c r="B682" i="5"/>
  <c r="T682" i="5" s="1"/>
  <c r="B683" i="5"/>
  <c r="T683" i="5" s="1"/>
  <c r="B684" i="5"/>
  <c r="T684" i="5" s="1"/>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T696" i="5" s="1"/>
  <c r="B697" i="5"/>
  <c r="T697" i="5" s="1"/>
  <c r="B698" i="5"/>
  <c r="T698" i="5" s="1"/>
  <c r="B699" i="5"/>
  <c r="T699" i="5" s="1"/>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T712" i="5" s="1"/>
  <c r="B713" i="5"/>
  <c r="T713" i="5" s="1"/>
  <c r="B714" i="5"/>
  <c r="T714" i="5" s="1"/>
  <c r="B715" i="5"/>
  <c r="T715" i="5" s="1"/>
  <c r="B716" i="5"/>
  <c r="T716" i="5" s="1"/>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T728" i="5" s="1"/>
  <c r="B729" i="5"/>
  <c r="T729" i="5" s="1"/>
  <c r="B730" i="5"/>
  <c r="T730" i="5" s="1"/>
  <c r="B731" i="5"/>
  <c r="T731" i="5" s="1"/>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T744" i="5" s="1"/>
  <c r="B745" i="5"/>
  <c r="T745" i="5" s="1"/>
  <c r="B746" i="5"/>
  <c r="T746" i="5" s="1"/>
  <c r="B747" i="5"/>
  <c r="T747" i="5" s="1"/>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T759" i="5" s="1"/>
  <c r="B760" i="5"/>
  <c r="T760" i="5" s="1"/>
  <c r="B761" i="5"/>
  <c r="T761" i="5" s="1"/>
  <c r="B762" i="5"/>
  <c r="T762" i="5" s="1"/>
  <c r="B763" i="5"/>
  <c r="T763" i="5" s="1"/>
  <c r="B764" i="5"/>
  <c r="T764" i="5" s="1"/>
  <c r="B765" i="5"/>
  <c r="T765" i="5" s="1"/>
  <c r="B766" i="5"/>
  <c r="T766" i="5" s="1"/>
  <c r="B767" i="5"/>
  <c r="T767" i="5" s="1"/>
  <c r="B768" i="5"/>
  <c r="T768" i="5" s="1"/>
  <c r="B769" i="5"/>
  <c r="T769" i="5" s="1"/>
  <c r="B770" i="5"/>
  <c r="T770" i="5" s="1"/>
  <c r="B771" i="5"/>
  <c r="T771" i="5" s="1"/>
  <c r="B772" i="5"/>
  <c r="T772" i="5" s="1"/>
  <c r="B773" i="5"/>
  <c r="T773" i="5" s="1"/>
  <c r="B774" i="5"/>
  <c r="T774" i="5" s="1"/>
  <c r="B775" i="5"/>
  <c r="T775" i="5" s="1"/>
  <c r="B776" i="5"/>
  <c r="T776" i="5" s="1"/>
  <c r="B777" i="5"/>
  <c r="T777" i="5" s="1"/>
  <c r="B778" i="5"/>
  <c r="T778" i="5" s="1"/>
  <c r="B779" i="5"/>
  <c r="T779" i="5" s="1"/>
  <c r="B780" i="5"/>
  <c r="T780" i="5" s="1"/>
  <c r="B781" i="5"/>
  <c r="T781" i="5" s="1"/>
  <c r="B782" i="5"/>
  <c r="T782" i="5" s="1"/>
  <c r="B783" i="5"/>
  <c r="T783" i="5" s="1"/>
  <c r="B784" i="5"/>
  <c r="T784" i="5" s="1"/>
  <c r="B785" i="5"/>
  <c r="T785" i="5" s="1"/>
  <c r="B786" i="5"/>
  <c r="T786" i="5" s="1"/>
  <c r="B787" i="5"/>
  <c r="T787" i="5" s="1"/>
  <c r="B788" i="5"/>
  <c r="T788" i="5" s="1"/>
  <c r="B789" i="5"/>
  <c r="T789" i="5" s="1"/>
  <c r="B790" i="5"/>
  <c r="T790" i="5" s="1"/>
  <c r="B791" i="5"/>
  <c r="T791" i="5" s="1"/>
  <c r="B792" i="5"/>
  <c r="T792" i="5" s="1"/>
  <c r="B793" i="5"/>
  <c r="T793" i="5" s="1"/>
  <c r="B794" i="5"/>
  <c r="T794" i="5" s="1"/>
  <c r="B795" i="5"/>
  <c r="T795" i="5" s="1"/>
  <c r="B796" i="5"/>
  <c r="T796" i="5" s="1"/>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T808" i="5" s="1"/>
  <c r="B809" i="5"/>
  <c r="T809" i="5" s="1"/>
  <c r="B810" i="5"/>
  <c r="T810" i="5" s="1"/>
  <c r="B811" i="5"/>
  <c r="T811" i="5" s="1"/>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T840" i="5" s="1"/>
  <c r="B841" i="5"/>
  <c r="T841" i="5" s="1"/>
  <c r="B842" i="5"/>
  <c r="T842" i="5" s="1"/>
  <c r="B843" i="5"/>
  <c r="T843" i="5" s="1"/>
  <c r="B844" i="5"/>
  <c r="T844" i="5" s="1"/>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T856" i="5" s="1"/>
  <c r="B857" i="5"/>
  <c r="T857" i="5" s="1"/>
  <c r="B858" i="5"/>
  <c r="T858" i="5" s="1"/>
  <c r="B859" i="5"/>
  <c r="T859" i="5" s="1"/>
  <c r="B860" i="5"/>
  <c r="T860" i="5" s="1"/>
  <c r="B861" i="5"/>
  <c r="T861" i="5" s="1"/>
  <c r="B862" i="5"/>
  <c r="T862" i="5" s="1"/>
  <c r="B863" i="5"/>
  <c r="T863" i="5" s="1"/>
  <c r="B864" i="5"/>
  <c r="T864" i="5" s="1"/>
  <c r="B865" i="5"/>
  <c r="T865" i="5" s="1"/>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T888" i="5" s="1"/>
  <c r="B889" i="5"/>
  <c r="T889" i="5" s="1"/>
  <c r="B890" i="5"/>
  <c r="T890" i="5" s="1"/>
  <c r="B891" i="5"/>
  <c r="T891" i="5" s="1"/>
  <c r="B892" i="5"/>
  <c r="T892" i="5" s="1"/>
  <c r="B893" i="5"/>
  <c r="T893" i="5" s="1"/>
  <c r="B894" i="5"/>
  <c r="T894" i="5" s="1"/>
  <c r="B895" i="5"/>
  <c r="T895" i="5" s="1"/>
  <c r="B896" i="5"/>
  <c r="T896" i="5" s="1"/>
  <c r="B897" i="5"/>
  <c r="T897" i="5" s="1"/>
  <c r="B898" i="5"/>
  <c r="T898" i="5" s="1"/>
  <c r="B899" i="5"/>
  <c r="T899" i="5" s="1"/>
  <c r="B900" i="5"/>
  <c r="T900" i="5" s="1"/>
  <c r="B901" i="5"/>
  <c r="T901" i="5" s="1"/>
  <c r="B902" i="5"/>
  <c r="T902" i="5" s="1"/>
  <c r="B903" i="5"/>
  <c r="T903" i="5" s="1"/>
  <c r="B904" i="5"/>
  <c r="T904" i="5" s="1"/>
  <c r="B905" i="5"/>
  <c r="T905" i="5" s="1"/>
  <c r="B906" i="5"/>
  <c r="T906" i="5" s="1"/>
  <c r="B907" i="5"/>
  <c r="T907" i="5" s="1"/>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T920" i="5" s="1"/>
  <c r="B921" i="5"/>
  <c r="T921" i="5" s="1"/>
  <c r="B922" i="5"/>
  <c r="T922" i="5" s="1"/>
  <c r="B923" i="5"/>
  <c r="T923" i="5" s="1"/>
  <c r="B924" i="5"/>
  <c r="T924" i="5" s="1"/>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T936" i="5" s="1"/>
  <c r="B937" i="5"/>
  <c r="T937" i="5" s="1"/>
  <c r="B938" i="5"/>
  <c r="T938" i="5" s="1"/>
  <c r="B939" i="5"/>
  <c r="T939" i="5" s="1"/>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T952" i="5" s="1"/>
  <c r="B953" i="5"/>
  <c r="T953" i="5" s="1"/>
  <c r="B954" i="5"/>
  <c r="T954" i="5" s="1"/>
  <c r="B955" i="5"/>
  <c r="T955" i="5" s="1"/>
  <c r="B956" i="5"/>
  <c r="T956" i="5" s="1"/>
  <c r="B957" i="5"/>
  <c r="T957" i="5" s="1"/>
  <c r="B958" i="5"/>
  <c r="T958" i="5" s="1"/>
  <c r="B959" i="5"/>
  <c r="T959" i="5" s="1"/>
  <c r="B960" i="5"/>
  <c r="T960" i="5" s="1"/>
  <c r="B961" i="5"/>
  <c r="T961" i="5" s="1"/>
  <c r="B962" i="5"/>
  <c r="T962" i="5" s="1"/>
  <c r="B963" i="5"/>
  <c r="T963" i="5" s="1"/>
  <c r="B964" i="5"/>
  <c r="T964" i="5" s="1"/>
  <c r="B965" i="5"/>
  <c r="T965" i="5" s="1"/>
  <c r="B966" i="5"/>
  <c r="T966" i="5" s="1"/>
  <c r="B967" i="5"/>
  <c r="T967" i="5" s="1"/>
  <c r="B968" i="5"/>
  <c r="T968" i="5" s="1"/>
  <c r="B969" i="5"/>
  <c r="T969" i="5" s="1"/>
  <c r="B970" i="5"/>
  <c r="T970" i="5" s="1"/>
  <c r="B971" i="5"/>
  <c r="T971" i="5" s="1"/>
  <c r="B972" i="5"/>
  <c r="T972" i="5" s="1"/>
  <c r="B973" i="5"/>
  <c r="T973" i="5" s="1"/>
  <c r="B974" i="5"/>
  <c r="T974" i="5" s="1"/>
  <c r="B975" i="5"/>
  <c r="T975" i="5" s="1"/>
  <c r="B976" i="5"/>
  <c r="T976" i="5" s="1"/>
  <c r="B977" i="5"/>
  <c r="T977" i="5" s="1"/>
  <c r="B978" i="5"/>
  <c r="T978" i="5" s="1"/>
  <c r="B979" i="5"/>
  <c r="T979" i="5" s="1"/>
  <c r="B980" i="5"/>
  <c r="T980" i="5" s="1"/>
  <c r="B981" i="5"/>
  <c r="T981" i="5" s="1"/>
  <c r="B982" i="5"/>
  <c r="T982" i="5" s="1"/>
  <c r="B983" i="5"/>
  <c r="T983" i="5" s="1"/>
  <c r="B984" i="5"/>
  <c r="T984" i="5" s="1"/>
  <c r="B985" i="5"/>
  <c r="T985" i="5" s="1"/>
  <c r="B986" i="5"/>
  <c r="T986" i="5" s="1"/>
  <c r="B987" i="5"/>
  <c r="T987" i="5" s="1"/>
  <c r="B988" i="5"/>
  <c r="T988" i="5" s="1"/>
  <c r="B989" i="5"/>
  <c r="T989" i="5" s="1"/>
  <c r="B990" i="5"/>
  <c r="T990" i="5" s="1"/>
  <c r="B991" i="5"/>
  <c r="T991" i="5" s="1"/>
  <c r="B992" i="5"/>
  <c r="T992" i="5" s="1"/>
  <c r="B993" i="5"/>
  <c r="T993" i="5" s="1"/>
  <c r="B994" i="5"/>
  <c r="T994" i="5" s="1"/>
  <c r="B995" i="5"/>
  <c r="T995" i="5" s="1"/>
  <c r="B996" i="5"/>
  <c r="T996" i="5" s="1"/>
  <c r="B997" i="5"/>
  <c r="T997" i="5" s="1"/>
  <c r="B998" i="5"/>
  <c r="T998" i="5" s="1"/>
  <c r="B999" i="5"/>
  <c r="T999" i="5" s="1"/>
  <c r="B1000" i="5"/>
  <c r="T1000" i="5" s="1"/>
  <c r="B1001" i="5"/>
  <c r="T1001" i="5" s="1"/>
  <c r="B1002" i="5"/>
  <c r="T1002" i="5" s="1"/>
  <c r="B1003" i="5"/>
  <c r="T1003" i="5" s="1"/>
  <c r="B1004" i="5"/>
  <c r="T1004" i="5" s="1"/>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T1016" i="5" s="1"/>
  <c r="B1017" i="5"/>
  <c r="T1017" i="5" s="1"/>
  <c r="B1018" i="5"/>
  <c r="T1018" i="5" s="1"/>
  <c r="B1019" i="5"/>
  <c r="T1019" i="5" s="1"/>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T1032" i="5" s="1"/>
  <c r="B1033" i="5"/>
  <c r="T1033" i="5" s="1"/>
  <c r="B1034" i="5"/>
  <c r="T1034" i="5" s="1"/>
  <c r="B1035" i="5"/>
  <c r="T1035" i="5" s="1"/>
  <c r="B1036" i="5"/>
  <c r="T1036" i="5" s="1"/>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T1064" i="5" s="1"/>
  <c r="B1065" i="5"/>
  <c r="T1065" i="5" s="1"/>
  <c r="B1066" i="5"/>
  <c r="T1066" i="5" s="1"/>
  <c r="B1067" i="5"/>
  <c r="T1067" i="5" s="1"/>
  <c r="B1068" i="5"/>
  <c r="T1068" i="5" s="1"/>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T1080" i="5" s="1"/>
  <c r="B1081" i="5"/>
  <c r="T1081" i="5" s="1"/>
  <c r="B1082" i="5"/>
  <c r="T1082" i="5" s="1"/>
  <c r="B1083" i="5"/>
  <c r="T1083" i="5" s="1"/>
  <c r="B1084" i="5"/>
  <c r="T1084" i="5" s="1"/>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T1096" i="5" s="1"/>
  <c r="B1097" i="5"/>
  <c r="T1097" i="5" s="1"/>
  <c r="B1098" i="5"/>
  <c r="T1098" i="5" s="1"/>
  <c r="B1099" i="5"/>
  <c r="T1099" i="5" s="1"/>
  <c r="B1100" i="5"/>
  <c r="T1100" i="5" s="1"/>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T1112" i="5" s="1"/>
  <c r="B1113" i="5"/>
  <c r="T1113" i="5" s="1"/>
  <c r="B1114" i="5"/>
  <c r="T1114" i="5" s="1"/>
  <c r="B1115" i="5"/>
  <c r="T1115" i="5" s="1"/>
  <c r="B1116" i="5"/>
  <c r="T1116" i="5" s="1"/>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T1128" i="5" s="1"/>
  <c r="B1129" i="5"/>
  <c r="T1129" i="5" s="1"/>
  <c r="B1130" i="5"/>
  <c r="T1130" i="5" s="1"/>
  <c r="B1131" i="5"/>
  <c r="T1131" i="5" s="1"/>
  <c r="B1132" i="5"/>
  <c r="T1132" i="5" s="1"/>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T1144" i="5" s="1"/>
  <c r="B1145" i="5"/>
  <c r="T1145" i="5" s="1"/>
  <c r="B1146" i="5"/>
  <c r="T1146" i="5" s="1"/>
  <c r="B1147" i="5"/>
  <c r="T1147" i="5" s="1"/>
  <c r="B1148" i="5"/>
  <c r="T1148" i="5" s="1"/>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T1176" i="5" s="1"/>
  <c r="B1177" i="5"/>
  <c r="T1177" i="5" s="1"/>
  <c r="B1178" i="5"/>
  <c r="T1178" i="5" s="1"/>
  <c r="B1179" i="5"/>
  <c r="T1179" i="5" s="1"/>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T1192" i="5" s="1"/>
  <c r="B1193" i="5"/>
  <c r="T1193" i="5" s="1"/>
  <c r="B1194" i="5"/>
  <c r="T1194" i="5" s="1"/>
  <c r="B1195" i="5"/>
  <c r="T1195" i="5" s="1"/>
  <c r="B1196" i="5"/>
  <c r="T1196" i="5" s="1"/>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T1208" i="5" s="1"/>
  <c r="B1209" i="5"/>
  <c r="T1209" i="5" s="1"/>
  <c r="B1210" i="5"/>
  <c r="T1210" i="5" s="1"/>
  <c r="B1211" i="5"/>
  <c r="T1211" i="5" s="1"/>
  <c r="B1212" i="5"/>
  <c r="T1212" i="5" s="1"/>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T1224" i="5" s="1"/>
  <c r="B1225" i="5"/>
  <c r="T1225" i="5" s="1"/>
  <c r="B1226" i="5"/>
  <c r="T1226" i="5" s="1"/>
  <c r="B1227" i="5"/>
  <c r="T1227" i="5" s="1"/>
  <c r="B1228" i="5"/>
  <c r="T1228" i="5" s="1"/>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T1240" i="5" s="1"/>
  <c r="B1241" i="5"/>
  <c r="T1241" i="5" s="1"/>
  <c r="B1242" i="5"/>
  <c r="T1242" i="5" s="1"/>
  <c r="B1243" i="5"/>
  <c r="T1243" i="5" s="1"/>
  <c r="B1244" i="5"/>
  <c r="T1244" i="5" s="1"/>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s="1"/>
  <c r="B1273" i="5"/>
  <c r="T1273" i="5" s="1"/>
  <c r="B1274" i="5"/>
  <c r="T1274" i="5" s="1"/>
  <c r="B1275" i="5"/>
  <c r="T1275" i="5" s="1"/>
  <c r="B1276" i="5"/>
  <c r="T1276" i="5" s="1"/>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T1288" i="5" s="1"/>
  <c r="B1289" i="5"/>
  <c r="T1289" i="5" s="1"/>
  <c r="B1290" i="5"/>
  <c r="T1290" i="5" s="1"/>
  <c r="B1291" i="5"/>
  <c r="T1291" i="5" s="1"/>
  <c r="B1292" i="5"/>
  <c r="T1292" i="5" s="1"/>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T1304" i="5" s="1"/>
  <c r="B1305" i="5"/>
  <c r="T1305" i="5" s="1"/>
  <c r="B1306" i="5"/>
  <c r="T1306" i="5" s="1"/>
  <c r="B1307" i="5"/>
  <c r="T1307" i="5" s="1"/>
  <c r="B1308" i="5"/>
  <c r="T1308" i="5" s="1"/>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s="1"/>
  <c r="B1321" i="5"/>
  <c r="T1321" i="5" s="1"/>
  <c r="B1322" i="5"/>
  <c r="T1322" i="5" s="1"/>
  <c r="B1323" i="5"/>
  <c r="T1323" i="5" s="1"/>
  <c r="B1324" i="5"/>
  <c r="T1324" i="5" s="1"/>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T1336" i="5" s="1"/>
  <c r="B1337" i="5"/>
  <c r="T1337" i="5" s="1"/>
  <c r="B1338" i="5"/>
  <c r="T1338" i="5" s="1"/>
  <c r="B1339" i="5"/>
  <c r="T1339" i="5" s="1"/>
  <c r="B1340" i="5"/>
  <c r="T1340" i="5" s="1"/>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T1352" i="5" s="1"/>
  <c r="B1353" i="5"/>
  <c r="T1353" i="5" s="1"/>
  <c r="B1354" i="5"/>
  <c r="T1354" i="5" s="1"/>
  <c r="B1355" i="5"/>
  <c r="T1355" i="5" s="1"/>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s="1"/>
  <c r="B1367" i="5"/>
  <c r="T1367" i="5" s="1"/>
  <c r="B1368" i="5"/>
  <c r="T1368" i="5" s="1"/>
  <c r="B1369" i="5"/>
  <c r="T1369" i="5" s="1"/>
  <c r="B1370" i="5"/>
  <c r="T1370" i="5" s="1"/>
  <c r="B1371" i="5"/>
  <c r="T1371" i="5" s="1"/>
  <c r="B1372" i="5"/>
  <c r="T1372" i="5" s="1"/>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T1384" i="5" s="1"/>
  <c r="B1385" i="5"/>
  <c r="T1385" i="5" s="1"/>
  <c r="B1386" i="5"/>
  <c r="T1386" i="5" s="1"/>
  <c r="B1387" i="5"/>
  <c r="T1387" i="5" s="1"/>
  <c r="B1388" i="5"/>
  <c r="T1388" i="5" s="1"/>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T1432" i="5" s="1"/>
  <c r="B1433" i="5"/>
  <c r="T1433" i="5" s="1"/>
  <c r="B1434" i="5"/>
  <c r="T1434" i="5" s="1"/>
  <c r="B1435" i="5"/>
  <c r="T1435" i="5" s="1"/>
  <c r="B1436" i="5"/>
  <c r="T1436" i="5" s="1"/>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T1496" i="5" s="1"/>
  <c r="B1497" i="5"/>
  <c r="T1497" i="5" s="1"/>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T1531" i="5" s="1"/>
  <c r="B1532" i="5"/>
  <c r="T1532" i="5" s="1"/>
  <c r="B1533" i="5"/>
  <c r="T1533" i="5" s="1"/>
  <c r="B1534" i="5"/>
  <c r="T1534" i="5" s="1"/>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T1545" i="5" s="1"/>
  <c r="B1546" i="5"/>
  <c r="T1546" i="5" s="1"/>
  <c r="B1547" i="5"/>
  <c r="T1547" i="5" s="1"/>
  <c r="B1548" i="5"/>
  <c r="T1548" i="5" s="1"/>
  <c r="B1549" i="5"/>
  <c r="T1549" i="5" s="1"/>
  <c r="B1550" i="5"/>
  <c r="T1550" i="5" s="1"/>
  <c r="B1551" i="5"/>
  <c r="T1551" i="5" s="1"/>
  <c r="B1552" i="5"/>
  <c r="T1552" i="5" s="1"/>
  <c r="B1553" i="5"/>
  <c r="T1553" i="5" s="1"/>
  <c r="B1554" i="5"/>
  <c r="T1554" i="5" s="1"/>
  <c r="B1555" i="5"/>
  <c r="T1555" i="5" s="1"/>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T1578" i="5" s="1"/>
  <c r="B1579" i="5"/>
  <c r="T1579" i="5" s="1"/>
  <c r="B1580" i="5"/>
  <c r="T1580" i="5" s="1"/>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T1594" i="5" s="1"/>
  <c r="B1595" i="5"/>
  <c r="T1595" i="5" s="1"/>
  <c r="B1596" i="5"/>
  <c r="T1596" i="5" s="1"/>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T1626" i="5" s="1"/>
  <c r="B1627" i="5"/>
  <c r="T1627" i="5" s="1"/>
  <c r="B1628" i="5"/>
  <c r="T1628" i="5" s="1"/>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T1672" i="5" s="1"/>
  <c r="B1673" i="5"/>
  <c r="T1673" i="5" s="1"/>
  <c r="B1674" i="5"/>
  <c r="T1674" i="5" s="1"/>
  <c r="B1675" i="5"/>
  <c r="T1675" i="5" s="1"/>
  <c r="B1676" i="5"/>
  <c r="T1676" i="5" s="1"/>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T1688" i="5" s="1"/>
  <c r="B1689" i="5"/>
  <c r="T1689" i="5" s="1"/>
  <c r="B1690" i="5"/>
  <c r="T1690" i="5" s="1"/>
  <c r="B1691" i="5"/>
  <c r="T1691" i="5" s="1"/>
  <c r="B1692" i="5"/>
  <c r="T1692" i="5" s="1"/>
  <c r="B1693" i="5"/>
  <c r="T1693" i="5" s="1"/>
  <c r="B1694" i="5"/>
  <c r="T1694" i="5" s="1"/>
  <c r="B1695" i="5"/>
  <c r="T1695" i="5" s="1"/>
  <c r="B1696" i="5"/>
  <c r="T1696" i="5" s="1"/>
  <c r="B1697" i="5"/>
  <c r="T1697" i="5" s="1"/>
  <c r="B1698" i="5"/>
  <c r="T1698" i="5" s="1"/>
  <c r="B1699" i="5"/>
  <c r="T1699" i="5" s="1"/>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T1720" i="5" s="1"/>
  <c r="B1721" i="5"/>
  <c r="T1721" i="5" s="1"/>
  <c r="B1722" i="5"/>
  <c r="T1722" i="5" s="1"/>
  <c r="B1723" i="5"/>
  <c r="T1723" i="5" s="1"/>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s="1"/>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T1962" i="5" s="1"/>
  <c r="B1963" i="5"/>
  <c r="T1963" i="5" s="1"/>
  <c r="B1964" i="5"/>
  <c r="T1964" i="5" s="1"/>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T2040" i="5" s="1"/>
  <c r="B2041" i="5"/>
  <c r="T2041" i="5" s="1"/>
  <c r="B2042" i="5"/>
  <c r="T2042" i="5" s="1"/>
  <c r="B2043" i="5"/>
  <c r="T2043" i="5" s="1"/>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T2059" i="5" s="1"/>
  <c r="B2060" i="5"/>
  <c r="T2060" i="5" s="1"/>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s="1"/>
  <c r="B2085" i="5"/>
  <c r="T2085" i="5" s="1"/>
  <c r="B2086" i="5"/>
  <c r="T2086" i="5" s="1"/>
  <c r="B2087" i="5"/>
  <c r="T2087" i="5" s="1"/>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s="1"/>
  <c r="B2107" i="5"/>
  <c r="T2107" i="5" s="1"/>
  <c r="B2108" i="5"/>
  <c r="T2108" i="5" s="1"/>
  <c r="B2109" i="5"/>
  <c r="T2109" i="5" s="1"/>
  <c r="B2110" i="5"/>
  <c r="T2110" i="5" s="1"/>
  <c r="B2111" i="5"/>
  <c r="T2111" i="5" s="1"/>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s="1"/>
  <c r="B2145" i="5"/>
  <c r="T2145" i="5" s="1"/>
  <c r="B2146" i="5"/>
  <c r="T2146" i="5" s="1"/>
  <c r="B2147" i="5"/>
  <c r="T2147" i="5" s="1"/>
  <c r="B2148" i="5"/>
  <c r="T2148" i="5" s="1"/>
  <c r="B2149" i="5"/>
  <c r="T2149" i="5" s="1"/>
  <c r="B2150" i="5"/>
  <c r="T2150" i="5" s="1"/>
  <c r="B2151" i="5"/>
  <c r="T2151" i="5" s="1"/>
  <c r="B2152" i="5"/>
  <c r="T2152" i="5" s="1"/>
  <c r="B2153" i="5"/>
  <c r="T2153" i="5" s="1"/>
  <c r="B2154" i="5"/>
  <c r="T2154" i="5" s="1"/>
  <c r="B2155" i="5"/>
  <c r="T2155" i="5" s="1"/>
  <c r="B2156" i="5"/>
  <c r="T2156" i="5" s="1"/>
  <c r="B2157" i="5"/>
  <c r="T2157" i="5" s="1"/>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s="1"/>
  <c r="B2180" i="5"/>
  <c r="T2180" i="5" s="1"/>
  <c r="B2181" i="5"/>
  <c r="T2181" i="5" s="1"/>
  <c r="B2182" i="5"/>
  <c r="T2182" i="5" s="1"/>
  <c r="B2183" i="5"/>
  <c r="T2183" i="5" s="1"/>
  <c r="B2184" i="5"/>
  <c r="T2184" i="5" s="1"/>
  <c r="B2185" i="5"/>
  <c r="T2185" i="5" s="1"/>
  <c r="B2186" i="5"/>
  <c r="T2186" i="5" s="1"/>
  <c r="B2187" i="5"/>
  <c r="T2187" i="5" s="1"/>
  <c r="B2188" i="5"/>
  <c r="T2188" i="5" s="1"/>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s="1"/>
  <c r="B2200" i="5"/>
  <c r="T2200" i="5" s="1"/>
  <c r="B2201" i="5"/>
  <c r="T2201" i="5" s="1"/>
  <c r="B2202" i="5"/>
  <c r="T2202" i="5" s="1"/>
  <c r="B2203" i="5"/>
  <c r="T2203" i="5" s="1"/>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s="1"/>
  <c r="B2228" i="5"/>
  <c r="T2228" i="5" s="1"/>
  <c r="B2229" i="5"/>
  <c r="T2229" i="5" s="1"/>
  <c r="B2230" i="5"/>
  <c r="T2230" i="5" s="1"/>
  <c r="B2231" i="5"/>
  <c r="T2231" i="5" s="1"/>
  <c r="B2232" i="5"/>
  <c r="T2232" i="5" s="1"/>
  <c r="B2233" i="5"/>
  <c r="T2233" i="5" s="1"/>
  <c r="B2234" i="5"/>
  <c r="T2234" i="5" s="1"/>
  <c r="B2235" i="5"/>
  <c r="T2235" i="5" s="1"/>
  <c r="B2236" i="5"/>
  <c r="T2236" i="5" s="1"/>
  <c r="B2237" i="5"/>
  <c r="T2237" i="5" s="1"/>
  <c r="B2238" i="5"/>
  <c r="T2238" i="5" s="1"/>
  <c r="B2239" i="5"/>
  <c r="T2239" i="5" s="1"/>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T2251" i="5" s="1"/>
  <c r="B2252" i="5"/>
  <c r="T2252" i="5" s="1"/>
  <c r="B2253" i="5"/>
  <c r="T2253" i="5" s="1"/>
  <c r="B2254" i="5"/>
  <c r="T2254" i="5" s="1"/>
  <c r="B2255" i="5"/>
  <c r="T2255" i="5" s="1"/>
  <c r="B2256" i="5"/>
  <c r="T2256" i="5" s="1"/>
  <c r="B2257" i="5"/>
  <c r="T2257" i="5" s="1"/>
  <c r="B2258" i="5"/>
  <c r="T2258" i="5" s="1"/>
  <c r="B2259" i="5"/>
  <c r="T2259" i="5" s="1"/>
  <c r="B2260" i="5"/>
  <c r="T2260" i="5" s="1"/>
  <c r="B2261" i="5"/>
  <c r="T2261" i="5" s="1"/>
  <c r="B2262" i="5"/>
  <c r="T2262" i="5" s="1"/>
  <c r="B2263" i="5"/>
  <c r="T2263" i="5" s="1"/>
  <c r="B2264" i="5"/>
  <c r="T2264" i="5" s="1"/>
  <c r="B2265" i="5"/>
  <c r="T2265" i="5" s="1"/>
  <c r="B2266" i="5"/>
  <c r="T2266" i="5" s="1"/>
  <c r="B2267" i="5"/>
  <c r="T2267" i="5" s="1"/>
  <c r="B2268" i="5"/>
  <c r="T2268" i="5" s="1"/>
  <c r="B2269" i="5"/>
  <c r="T2269" i="5" s="1"/>
  <c r="B2270" i="5"/>
  <c r="T2270" i="5" s="1"/>
  <c r="B2271" i="5"/>
  <c r="T2271" i="5" s="1"/>
  <c r="B2272" i="5"/>
  <c r="T2272" i="5" s="1"/>
  <c r="B2273" i="5"/>
  <c r="T2273" i="5" s="1"/>
  <c r="B2274" i="5"/>
  <c r="T2274" i="5" s="1"/>
  <c r="B2275" i="5"/>
  <c r="T2275" i="5" s="1"/>
  <c r="B2276" i="5"/>
  <c r="T2276" i="5" s="1"/>
  <c r="B2277" i="5"/>
  <c r="T2277" i="5" s="1"/>
  <c r="B2278" i="5"/>
  <c r="T2278" i="5" s="1"/>
  <c r="B2279" i="5"/>
  <c r="T2279" i="5" s="1"/>
  <c r="B2280" i="5"/>
  <c r="T2280" i="5" s="1"/>
  <c r="B2281" i="5"/>
  <c r="T2281" i="5" s="1"/>
  <c r="B2282" i="5"/>
  <c r="T2282" i="5" s="1"/>
  <c r="B2283" i="5"/>
  <c r="T2283" i="5" s="1"/>
  <c r="B2284" i="5"/>
  <c r="T2284" i="5" s="1"/>
  <c r="B2285" i="5"/>
  <c r="T2285" i="5" s="1"/>
  <c r="B2286" i="5"/>
  <c r="T2286" i="5" s="1"/>
  <c r="B2287" i="5"/>
  <c r="T2287" i="5" s="1"/>
  <c r="B2288" i="5"/>
  <c r="T2288" i="5" s="1"/>
  <c r="B2289" i="5"/>
  <c r="T2289" i="5" s="1"/>
  <c r="B2290" i="5"/>
  <c r="T2290" i="5" s="1"/>
  <c r="B2291" i="5"/>
  <c r="T2291" i="5" s="1"/>
  <c r="B2292" i="5"/>
  <c r="T2292" i="5" s="1"/>
  <c r="B2293" i="5"/>
  <c r="T2293" i="5" s="1"/>
  <c r="B2294" i="5"/>
  <c r="T2294" i="5" s="1"/>
  <c r="B2295" i="5"/>
  <c r="T2295" i="5" s="1"/>
  <c r="B2296" i="5"/>
  <c r="T2296" i="5" s="1"/>
  <c r="B2297" i="5"/>
  <c r="T2297" i="5" s="1"/>
  <c r="B2298" i="5"/>
  <c r="T2298" i="5" s="1"/>
  <c r="B2299" i="5"/>
  <c r="T2299" i="5" s="1"/>
  <c r="B2300" i="5"/>
  <c r="T2300" i="5" s="1"/>
  <c r="B2301" i="5"/>
  <c r="T2301" i="5" s="1"/>
  <c r="B2302" i="5"/>
  <c r="T2302" i="5" s="1"/>
  <c r="B2303" i="5"/>
  <c r="T2303" i="5" s="1"/>
  <c r="B2304" i="5"/>
  <c r="T2304" i="5" s="1"/>
  <c r="B2305" i="5"/>
  <c r="T2305" i="5" s="1"/>
  <c r="B2306" i="5"/>
  <c r="T2306" i="5" s="1"/>
  <c r="B2307" i="5"/>
  <c r="T2307" i="5" s="1"/>
  <c r="B2308" i="5"/>
  <c r="T2308" i="5" s="1"/>
  <c r="B2309" i="5"/>
  <c r="T2309" i="5" s="1"/>
  <c r="B2310" i="5"/>
  <c r="T2310" i="5" s="1"/>
  <c r="B2311" i="5"/>
  <c r="T2311" i="5" s="1"/>
  <c r="B2312" i="5"/>
  <c r="T2312" i="5" s="1"/>
  <c r="B2313" i="5"/>
  <c r="T2313" i="5" s="1"/>
  <c r="B2314" i="5"/>
  <c r="T2314" i="5" s="1"/>
  <c r="B2315" i="5"/>
  <c r="T2315" i="5" s="1"/>
  <c r="B2316" i="5"/>
  <c r="T2316" i="5" s="1"/>
  <c r="B2317" i="5"/>
  <c r="T2317" i="5" s="1"/>
  <c r="B2318" i="5"/>
  <c r="T2318" i="5" s="1"/>
  <c r="B2319" i="5"/>
  <c r="T2319" i="5" s="1"/>
  <c r="B2320" i="5"/>
  <c r="T2320" i="5" s="1"/>
  <c r="B2321" i="5"/>
  <c r="T2321" i="5" s="1"/>
  <c r="B2322" i="5"/>
  <c r="T2322" i="5" s="1"/>
  <c r="B2323" i="5"/>
  <c r="T2323" i="5" s="1"/>
  <c r="B2324" i="5"/>
  <c r="T2324" i="5" s="1"/>
  <c r="B2325" i="5"/>
  <c r="T2325" i="5" s="1"/>
  <c r="B2326" i="5"/>
  <c r="T2326" i="5" s="1"/>
  <c r="B2327" i="5"/>
  <c r="T2327" i="5" s="1"/>
  <c r="B2328" i="5"/>
  <c r="T2328" i="5" s="1"/>
  <c r="B2329" i="5"/>
  <c r="T2329" i="5" s="1"/>
  <c r="B2330" i="5"/>
  <c r="T2330" i="5" s="1"/>
  <c r="B2331" i="5"/>
  <c r="T2331" i="5" s="1"/>
  <c r="B2332" i="5"/>
  <c r="T2332" i="5" s="1"/>
  <c r="B2333" i="5"/>
  <c r="T2333" i="5" s="1"/>
  <c r="B2334" i="5"/>
  <c r="T2334" i="5" s="1"/>
  <c r="B2335" i="5"/>
  <c r="T2335" i="5" s="1"/>
  <c r="B2336" i="5"/>
  <c r="T2336" i="5" s="1"/>
  <c r="B2337" i="5"/>
  <c r="T2337" i="5" s="1"/>
  <c r="B2338" i="5"/>
  <c r="T2338" i="5" s="1"/>
  <c r="B2339" i="5"/>
  <c r="T2339" i="5" s="1"/>
  <c r="B2340" i="5"/>
  <c r="T2340" i="5" s="1"/>
  <c r="B2341" i="5"/>
  <c r="T2341" i="5" s="1"/>
  <c r="B2342" i="5"/>
  <c r="T2342" i="5" s="1"/>
  <c r="B2343" i="5"/>
  <c r="T2343" i="5" s="1"/>
  <c r="B2344" i="5"/>
  <c r="T2344" i="5" s="1"/>
  <c r="B2345" i="5"/>
  <c r="T2345" i="5" s="1"/>
  <c r="B2346" i="5"/>
  <c r="T2346" i="5" s="1"/>
  <c r="B2347" i="5"/>
  <c r="T2347" i="5" s="1"/>
  <c r="B2348" i="5"/>
  <c r="T2348" i="5" s="1"/>
  <c r="B2349" i="5"/>
  <c r="T2349" i="5" s="1"/>
  <c r="B2350" i="5"/>
  <c r="T2350" i="5" s="1"/>
  <c r="B2351" i="5"/>
  <c r="T2351" i="5" s="1"/>
  <c r="B2352" i="5"/>
  <c r="T2352" i="5" s="1"/>
  <c r="B2353" i="5"/>
  <c r="T2353" i="5" s="1"/>
  <c r="B2354" i="5"/>
  <c r="T2354" i="5" s="1"/>
  <c r="B2355" i="5"/>
  <c r="T2355" i="5" s="1"/>
  <c r="B2356" i="5"/>
  <c r="T2356" i="5" s="1"/>
  <c r="B2357" i="5"/>
  <c r="T2357" i="5" s="1"/>
  <c r="B2358" i="5"/>
  <c r="T2358" i="5" s="1"/>
  <c r="B2359" i="5"/>
  <c r="T2359" i="5" s="1"/>
  <c r="B2360" i="5"/>
  <c r="T2360" i="5" s="1"/>
  <c r="B2361" i="5"/>
  <c r="T2361" i="5" s="1"/>
  <c r="B2362" i="5"/>
  <c r="T2362" i="5" s="1"/>
  <c r="B2363" i="5"/>
  <c r="T2363" i="5" s="1"/>
  <c r="B2364" i="5"/>
  <c r="T2364" i="5" s="1"/>
  <c r="B2365" i="5"/>
  <c r="T2365" i="5" s="1"/>
  <c r="B2366" i="5"/>
  <c r="T2366" i="5" s="1"/>
  <c r="B2367" i="5"/>
  <c r="T2367" i="5" s="1"/>
  <c r="B2368" i="5"/>
  <c r="T2368" i="5" s="1"/>
  <c r="B2369" i="5"/>
  <c r="T2369" i="5" s="1"/>
  <c r="B2370" i="5"/>
  <c r="T2370" i="5" s="1"/>
  <c r="B2371" i="5"/>
  <c r="T2371" i="5" s="1"/>
  <c r="B2372" i="5"/>
  <c r="T2372" i="5" s="1"/>
  <c r="B2373" i="5"/>
  <c r="T2373" i="5" s="1"/>
  <c r="B2374" i="5"/>
  <c r="T2374" i="5" s="1"/>
  <c r="B2375" i="5"/>
  <c r="T2375" i="5" s="1"/>
  <c r="B2376" i="5"/>
  <c r="T2376" i="5" s="1"/>
  <c r="B2377" i="5"/>
  <c r="T2377" i="5" s="1"/>
  <c r="B2378" i="5"/>
  <c r="T2378" i="5" s="1"/>
  <c r="B2379" i="5"/>
  <c r="T2379" i="5" s="1"/>
  <c r="B2380" i="5"/>
  <c r="T2380" i="5" s="1"/>
  <c r="B2381" i="5"/>
  <c r="T2381" i="5" s="1"/>
  <c r="B2382" i="5"/>
  <c r="T2382" i="5" s="1"/>
  <c r="B2383" i="5"/>
  <c r="T2383" i="5" s="1"/>
  <c r="B2384" i="5"/>
  <c r="T2384" i="5" s="1"/>
  <c r="B2385" i="5"/>
  <c r="T2385" i="5" s="1"/>
  <c r="B2386" i="5"/>
  <c r="T2386" i="5" s="1"/>
  <c r="B2387" i="5"/>
  <c r="T2387" i="5" s="1"/>
  <c r="B2388" i="5"/>
  <c r="T2388" i="5" s="1"/>
  <c r="B2389" i="5"/>
  <c r="T2389" i="5" s="1"/>
  <c r="B2390" i="5"/>
  <c r="T2390" i="5" s="1"/>
  <c r="B2391" i="5"/>
  <c r="T2391" i="5" s="1"/>
  <c r="B2392" i="5"/>
  <c r="T2392" i="5" s="1"/>
  <c r="B2393" i="5"/>
  <c r="T2393" i="5" s="1"/>
  <c r="B2394" i="5"/>
  <c r="T2394" i="5" s="1"/>
  <c r="B2395" i="5"/>
  <c r="T2395" i="5" s="1"/>
  <c r="B2396" i="5"/>
  <c r="T2396" i="5" s="1"/>
  <c r="B2397" i="5"/>
  <c r="T2397" i="5" s="1"/>
  <c r="B2398" i="5"/>
  <c r="T2398" i="5" s="1"/>
  <c r="B2399" i="5"/>
  <c r="T2399" i="5" s="1"/>
  <c r="B2400" i="5"/>
  <c r="T2400" i="5" s="1"/>
  <c r="B2401" i="5"/>
  <c r="T2401" i="5" s="1"/>
  <c r="B2402" i="5"/>
  <c r="T2402" i="5" s="1"/>
  <c r="B2403" i="5"/>
  <c r="T2403" i="5" s="1"/>
  <c r="B2404" i="5"/>
  <c r="T2404" i="5" s="1"/>
  <c r="B2405" i="5"/>
  <c r="T2405" i="5" s="1"/>
  <c r="B2406" i="5"/>
  <c r="T2406" i="5" s="1"/>
  <c r="B2407" i="5"/>
  <c r="T2407" i="5" s="1"/>
  <c r="B2408" i="5"/>
  <c r="T2408" i="5" s="1"/>
  <c r="B2409" i="5"/>
  <c r="T2409" i="5" s="1"/>
  <c r="B2410" i="5"/>
  <c r="T2410" i="5" s="1"/>
  <c r="B2411" i="5"/>
  <c r="T2411" i="5" s="1"/>
  <c r="B2412" i="5"/>
  <c r="T2412" i="5" s="1"/>
  <c r="B2413" i="5"/>
  <c r="T2413" i="5" s="1"/>
  <c r="B2414" i="5"/>
  <c r="T2414" i="5" s="1"/>
  <c r="B2415" i="5"/>
  <c r="T2415" i="5" s="1"/>
  <c r="B2416" i="5"/>
  <c r="T2416" i="5" s="1"/>
  <c r="B2417" i="5"/>
  <c r="T2417" i="5" s="1"/>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s="1"/>
  <c r="B2430" i="5"/>
  <c r="T2430" i="5" s="1"/>
  <c r="B2431" i="5"/>
  <c r="T2431" i="5" s="1"/>
  <c r="B2432" i="5"/>
  <c r="T2432" i="5" s="1"/>
  <c r="B2433" i="5"/>
  <c r="T2433" i="5" s="1"/>
  <c r="B2434" i="5"/>
  <c r="T2434" i="5" s="1"/>
  <c r="B2435" i="5"/>
  <c r="T2435" i="5" s="1"/>
  <c r="B2436" i="5"/>
  <c r="T2436" i="5" s="1"/>
  <c r="B2437" i="5"/>
  <c r="T2437" i="5" s="1"/>
  <c r="B2438" i="5"/>
  <c r="T2438" i="5" s="1"/>
  <c r="B2439" i="5"/>
  <c r="T2439" i="5" s="1"/>
  <c r="B2440" i="5"/>
  <c r="T2440" i="5" s="1"/>
  <c r="B2441" i="5"/>
  <c r="T2441" i="5" s="1"/>
  <c r="B2442" i="5"/>
  <c r="T2442" i="5" s="1"/>
  <c r="B2443" i="5"/>
  <c r="T2443" i="5" s="1"/>
  <c r="B2444" i="5"/>
  <c r="T2444" i="5" s="1"/>
  <c r="B2445" i="5"/>
  <c r="T2445" i="5" s="1"/>
  <c r="B2446" i="5"/>
  <c r="T2446" i="5" s="1"/>
  <c r="B2447" i="5"/>
  <c r="T2447" i="5" s="1"/>
  <c r="B2448" i="5"/>
  <c r="T2448" i="5" s="1"/>
  <c r="B2449" i="5"/>
  <c r="T2449" i="5" s="1"/>
  <c r="B2450" i="5"/>
  <c r="T2450" i="5" s="1"/>
  <c r="B2451" i="5"/>
  <c r="T2451" i="5" s="1"/>
  <c r="B2452" i="5"/>
  <c r="T2452" i="5" s="1"/>
  <c r="B2453" i="5"/>
  <c r="T2453" i="5" s="1"/>
  <c r="B2454" i="5"/>
  <c r="T2454" i="5" s="1"/>
  <c r="B2455" i="5"/>
  <c r="T2455" i="5" s="1"/>
  <c r="B2456" i="5"/>
  <c r="T2456" i="5" s="1"/>
  <c r="B2457" i="5"/>
  <c r="T2457" i="5" s="1"/>
  <c r="B2458" i="5"/>
  <c r="T2458" i="5" s="1"/>
  <c r="B2459" i="5"/>
  <c r="T2459" i="5" s="1"/>
  <c r="B2460" i="5"/>
  <c r="T2460" i="5" s="1"/>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T2483" i="5" s="1"/>
  <c r="B2484" i="5"/>
  <c r="T2484" i="5" s="1"/>
  <c r="B2485" i="5"/>
  <c r="T2485" i="5" s="1"/>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B2500" i="5"/>
  <c r="T2500" i="5" s="1"/>
  <c r="B2501" i="5"/>
  <c r="T2501" i="5" s="1"/>
  <c r="B2502" i="5"/>
  <c r="T2502" i="5" s="1"/>
  <c r="B2503" i="5"/>
  <c r="T2503" i="5" s="1"/>
  <c r="B2504" i="5"/>
  <c r="T2504" i="5" s="1"/>
  <c r="B5" i="5"/>
  <c r="T5" i="5" s="1"/>
  <c r="C5" i="5"/>
  <c r="V5" i="5" s="1"/>
  <c r="C6" i="5"/>
  <c r="V6" i="5" s="1"/>
  <c r="C7" i="5"/>
  <c r="V7" i="5" s="1"/>
  <c r="C8" i="5"/>
  <c r="V8" i="5"/>
  <c r="J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9" i="5"/>
  <c r="C10" i="5"/>
  <c r="C11" i="5"/>
  <c r="V11" i="5" s="1"/>
  <c r="E11" i="5" s="1"/>
  <c r="C12" i="5"/>
  <c r="C13" i="5"/>
  <c r="V13" i="5" s="1"/>
  <c r="E13" i="5" s="1"/>
  <c r="X13" i="5" s="1"/>
  <c r="C14" i="5"/>
  <c r="C15" i="5"/>
  <c r="C16" i="5"/>
  <c r="C17" i="5"/>
  <c r="C18" i="5"/>
  <c r="C19" i="5"/>
  <c r="V19" i="5" s="1"/>
  <c r="E19" i="5" s="1"/>
  <c r="X19" i="5" s="1"/>
  <c r="C20" i="5"/>
  <c r="C21" i="5"/>
  <c r="C22" i="5"/>
  <c r="C23" i="5"/>
  <c r="C24" i="5"/>
  <c r="C25" i="5"/>
  <c r="V25" i="5" s="1"/>
  <c r="E25" i="5" s="1"/>
  <c r="X25" i="5" s="1"/>
  <c r="C26" i="5"/>
  <c r="C27" i="5"/>
  <c r="C28" i="5"/>
  <c r="C29" i="5"/>
  <c r="C30" i="5"/>
  <c r="C31" i="5"/>
  <c r="V31" i="5" s="1"/>
  <c r="E31" i="5" s="1"/>
  <c r="X31" i="5" s="1"/>
  <c r="C32" i="5"/>
  <c r="C33" i="5"/>
  <c r="C34" i="5"/>
  <c r="C35" i="5"/>
  <c r="C36" i="5"/>
  <c r="C37" i="5"/>
  <c r="V37" i="5" s="1"/>
  <c r="E37" i="5" s="1"/>
  <c r="X37" i="5" s="1"/>
  <c r="C38" i="5"/>
  <c r="C39" i="5"/>
  <c r="C40" i="5"/>
  <c r="C41" i="5"/>
  <c r="C42" i="5"/>
  <c r="C43" i="5"/>
  <c r="V43" i="5" s="1"/>
  <c r="E43" i="5" s="1"/>
  <c r="X43" i="5" s="1"/>
  <c r="C44" i="5"/>
  <c r="C45" i="5"/>
  <c r="C46" i="5"/>
  <c r="C47" i="5"/>
  <c r="C48" i="5"/>
  <c r="C49" i="5"/>
  <c r="V49" i="5" s="1"/>
  <c r="E49" i="5" s="1"/>
  <c r="X49" i="5" s="1"/>
  <c r="C50" i="5"/>
  <c r="C51" i="5"/>
  <c r="C52" i="5"/>
  <c r="C53" i="5"/>
  <c r="C54" i="5"/>
  <c r="C55" i="5"/>
  <c r="V55" i="5" s="1"/>
  <c r="E55" i="5" s="1"/>
  <c r="C56" i="5"/>
  <c r="C57" i="5"/>
  <c r="C58" i="5"/>
  <c r="C59" i="5"/>
  <c r="C60" i="5"/>
  <c r="C61" i="5"/>
  <c r="V61" i="5" s="1"/>
  <c r="E61" i="5" s="1"/>
  <c r="X61" i="5" s="1"/>
  <c r="C62" i="5"/>
  <c r="C63" i="5"/>
  <c r="C64" i="5"/>
  <c r="C65" i="5"/>
  <c r="C66" i="5"/>
  <c r="C67" i="5"/>
  <c r="V67" i="5" s="1"/>
  <c r="E67" i="5" s="1"/>
  <c r="X67" i="5" s="1"/>
  <c r="C68" i="5"/>
  <c r="C69" i="5"/>
  <c r="C70" i="5"/>
  <c r="C71" i="5"/>
  <c r="C72" i="5"/>
  <c r="C73" i="5"/>
  <c r="V73" i="5" s="1"/>
  <c r="E73" i="5" s="1"/>
  <c r="X73" i="5" s="1"/>
  <c r="C74" i="5"/>
  <c r="C75" i="5"/>
  <c r="C76" i="5"/>
  <c r="C77" i="5"/>
  <c r="C78" i="5"/>
  <c r="C79" i="5"/>
  <c r="V79" i="5" s="1"/>
  <c r="E79" i="5" s="1"/>
  <c r="X79" i="5" s="1"/>
  <c r="C80" i="5"/>
  <c r="C81" i="5"/>
  <c r="C82" i="5"/>
  <c r="C83" i="5"/>
  <c r="C84" i="5"/>
  <c r="C85" i="5"/>
  <c r="V85" i="5" s="1"/>
  <c r="E85" i="5" s="1"/>
  <c r="X85" i="5" s="1"/>
  <c r="C86" i="5"/>
  <c r="C87" i="5"/>
  <c r="C88" i="5"/>
  <c r="C89" i="5"/>
  <c r="C90" i="5"/>
  <c r="C91" i="5"/>
  <c r="V91" i="5" s="1"/>
  <c r="E91" i="5" s="1"/>
  <c r="X91" i="5" s="1"/>
  <c r="C92" i="5"/>
  <c r="C93" i="5"/>
  <c r="C94" i="5"/>
  <c r="C95" i="5"/>
  <c r="C96" i="5"/>
  <c r="C97" i="5"/>
  <c r="V97" i="5" s="1"/>
  <c r="E97" i="5" s="1"/>
  <c r="X97" i="5" s="1"/>
  <c r="C98" i="5"/>
  <c r="C99" i="5"/>
  <c r="C100" i="5"/>
  <c r="C101" i="5"/>
  <c r="C102" i="5"/>
  <c r="C103" i="5"/>
  <c r="V103" i="5" s="1"/>
  <c r="E103" i="5" s="1"/>
  <c r="X103" i="5" s="1"/>
  <c r="C104" i="5"/>
  <c r="C105" i="5"/>
  <c r="C106" i="5"/>
  <c r="C107" i="5"/>
  <c r="C108" i="5"/>
  <c r="C109" i="5"/>
  <c r="V109" i="5" s="1"/>
  <c r="E109" i="5" s="1"/>
  <c r="X109" i="5" s="1"/>
  <c r="C110" i="5"/>
  <c r="C111" i="5"/>
  <c r="C112" i="5"/>
  <c r="C113" i="5"/>
  <c r="C114" i="5"/>
  <c r="C115" i="5"/>
  <c r="V115" i="5" s="1"/>
  <c r="E115" i="5" s="1"/>
  <c r="X115" i="5" s="1"/>
  <c r="C116" i="5"/>
  <c r="C117" i="5"/>
  <c r="C118" i="5"/>
  <c r="C119" i="5"/>
  <c r="C120" i="5"/>
  <c r="C121" i="5"/>
  <c r="V121" i="5" s="1"/>
  <c r="E121" i="5" s="1"/>
  <c r="C122" i="5"/>
  <c r="C123" i="5"/>
  <c r="C124" i="5"/>
  <c r="C125" i="5"/>
  <c r="C126" i="5"/>
  <c r="C127" i="5"/>
  <c r="V127" i="5" s="1"/>
  <c r="E127" i="5" s="1"/>
  <c r="X127" i="5" s="1"/>
  <c r="C128" i="5"/>
  <c r="C129" i="5"/>
  <c r="C130" i="5"/>
  <c r="C131" i="5"/>
  <c r="C132" i="5"/>
  <c r="C133" i="5"/>
  <c r="V133" i="5" s="1"/>
  <c r="E133" i="5" s="1"/>
  <c r="X133" i="5" s="1"/>
  <c r="C134" i="5"/>
  <c r="C135" i="5"/>
  <c r="C136" i="5"/>
  <c r="C137" i="5"/>
  <c r="C138" i="5"/>
  <c r="C139" i="5"/>
  <c r="V139" i="5" s="1"/>
  <c r="E139" i="5" s="1"/>
  <c r="C140" i="5"/>
  <c r="C141" i="5"/>
  <c r="C142" i="5"/>
  <c r="C143" i="5"/>
  <c r="C144" i="5"/>
  <c r="C145" i="5"/>
  <c r="V145" i="5" s="1"/>
  <c r="E145" i="5" s="1"/>
  <c r="C146" i="5"/>
  <c r="C147" i="5"/>
  <c r="C148" i="5"/>
  <c r="C149" i="5"/>
  <c r="C150" i="5"/>
  <c r="C151" i="5"/>
  <c r="V151" i="5" s="1"/>
  <c r="E151" i="5" s="1"/>
  <c r="X151" i="5" s="1"/>
  <c r="C152" i="5"/>
  <c r="C153" i="5"/>
  <c r="C154" i="5"/>
  <c r="C155" i="5"/>
  <c r="C156" i="5"/>
  <c r="C157" i="5"/>
  <c r="V157" i="5" s="1"/>
  <c r="E157" i="5" s="1"/>
  <c r="X157" i="5" s="1"/>
  <c r="C158" i="5"/>
  <c r="C159" i="5"/>
  <c r="C160" i="5"/>
  <c r="C161" i="5"/>
  <c r="C162" i="5"/>
  <c r="C163" i="5"/>
  <c r="V163" i="5" s="1"/>
  <c r="E163" i="5" s="1"/>
  <c r="X163" i="5" s="1"/>
  <c r="C164" i="5"/>
  <c r="C165" i="5"/>
  <c r="C166" i="5"/>
  <c r="C167" i="5"/>
  <c r="C168" i="5"/>
  <c r="C169" i="5"/>
  <c r="V169" i="5" s="1"/>
  <c r="E169" i="5" s="1"/>
  <c r="C170" i="5"/>
  <c r="C171" i="5"/>
  <c r="C172" i="5"/>
  <c r="C173" i="5"/>
  <c r="C174" i="5"/>
  <c r="C175" i="5"/>
  <c r="V175" i="5" s="1"/>
  <c r="E175" i="5" s="1"/>
  <c r="X175" i="5" s="1"/>
  <c r="C176" i="5"/>
  <c r="C177" i="5"/>
  <c r="C178" i="5"/>
  <c r="C179" i="5"/>
  <c r="C180" i="5"/>
  <c r="C181" i="5"/>
  <c r="V181" i="5" s="1"/>
  <c r="E181" i="5" s="1"/>
  <c r="X181" i="5" s="1"/>
  <c r="C182" i="5"/>
  <c r="C183" i="5"/>
  <c r="C184" i="5"/>
  <c r="C185" i="5"/>
  <c r="C186" i="5"/>
  <c r="C187" i="5"/>
  <c r="V187" i="5" s="1"/>
  <c r="E187" i="5" s="1"/>
  <c r="X187" i="5" s="1"/>
  <c r="C188" i="5"/>
  <c r="C189" i="5"/>
  <c r="C190" i="5"/>
  <c r="C191" i="5"/>
  <c r="C192" i="5"/>
  <c r="C193" i="5"/>
  <c r="V193" i="5" s="1"/>
  <c r="E193" i="5" s="1"/>
  <c r="X193" i="5" s="1"/>
  <c r="C194" i="5"/>
  <c r="C195" i="5"/>
  <c r="C196" i="5"/>
  <c r="C197" i="5"/>
  <c r="C198" i="5"/>
  <c r="C199" i="5"/>
  <c r="V199" i="5" s="1"/>
  <c r="E199" i="5" s="1"/>
  <c r="X199" i="5" s="1"/>
  <c r="C200" i="5"/>
  <c r="C201" i="5"/>
  <c r="C202" i="5"/>
  <c r="C203" i="5"/>
  <c r="C204" i="5"/>
  <c r="C205" i="5"/>
  <c r="V205" i="5" s="1"/>
  <c r="E205" i="5" s="1"/>
  <c r="X205" i="5" s="1"/>
  <c r="C206" i="5"/>
  <c r="C207" i="5"/>
  <c r="C208" i="5"/>
  <c r="C209" i="5"/>
  <c r="C210" i="5"/>
  <c r="C211" i="5"/>
  <c r="V211" i="5" s="1"/>
  <c r="E211" i="5" s="1"/>
  <c r="X211" i="5" s="1"/>
  <c r="C212" i="5"/>
  <c r="C213" i="5"/>
  <c r="C214" i="5"/>
  <c r="C215" i="5"/>
  <c r="C216" i="5"/>
  <c r="C217" i="5"/>
  <c r="V217" i="5" s="1"/>
  <c r="E217" i="5" s="1"/>
  <c r="C218" i="5"/>
  <c r="C219" i="5"/>
  <c r="C220" i="5"/>
  <c r="C221" i="5"/>
  <c r="C222" i="5"/>
  <c r="C223" i="5"/>
  <c r="V223" i="5" s="1"/>
  <c r="E223" i="5" s="1"/>
  <c r="X223" i="5" s="1"/>
  <c r="C224" i="5"/>
  <c r="C225" i="5"/>
  <c r="C226" i="5"/>
  <c r="C227" i="5"/>
  <c r="C228" i="5"/>
  <c r="C229" i="5"/>
  <c r="V229" i="5" s="1"/>
  <c r="E229" i="5" s="1"/>
  <c r="X229" i="5" s="1"/>
  <c r="C230" i="5"/>
  <c r="C231" i="5"/>
  <c r="C232" i="5"/>
  <c r="C233" i="5"/>
  <c r="C234" i="5"/>
  <c r="C235" i="5"/>
  <c r="V235" i="5" s="1"/>
  <c r="E235" i="5" s="1"/>
  <c r="X235" i="5" s="1"/>
  <c r="C236" i="5"/>
  <c r="C237" i="5"/>
  <c r="C238" i="5"/>
  <c r="C239" i="5"/>
  <c r="C240" i="5"/>
  <c r="C241" i="5"/>
  <c r="V241" i="5" s="1"/>
  <c r="E241" i="5" s="1"/>
  <c r="C242" i="5"/>
  <c r="C243" i="5"/>
  <c r="C244" i="5"/>
  <c r="C245" i="5"/>
  <c r="C246" i="5"/>
  <c r="C247" i="5"/>
  <c r="V247" i="5" s="1"/>
  <c r="E247" i="5" s="1"/>
  <c r="X247" i="5" s="1"/>
  <c r="C248" i="5"/>
  <c r="C249" i="5"/>
  <c r="C250" i="5"/>
  <c r="C251" i="5"/>
  <c r="C252" i="5"/>
  <c r="C253" i="5"/>
  <c r="V253" i="5" s="1"/>
  <c r="E253" i="5" s="1"/>
  <c r="X253" i="5" s="1"/>
  <c r="C254" i="5"/>
  <c r="C255" i="5"/>
  <c r="C256" i="5"/>
  <c r="C257" i="5"/>
  <c r="C258" i="5"/>
  <c r="C259" i="5"/>
  <c r="V259" i="5" s="1"/>
  <c r="E259" i="5" s="1"/>
  <c r="X259" i="5" s="1"/>
  <c r="C260" i="5"/>
  <c r="C261" i="5"/>
  <c r="C262" i="5"/>
  <c r="C263" i="5"/>
  <c r="C264" i="5"/>
  <c r="C265" i="5"/>
  <c r="V265" i="5" s="1"/>
  <c r="E265" i="5" s="1"/>
  <c r="C266" i="5"/>
  <c r="C267" i="5"/>
  <c r="C268" i="5"/>
  <c r="C269" i="5"/>
  <c r="C270" i="5"/>
  <c r="C271" i="5"/>
  <c r="V271" i="5" s="1"/>
  <c r="E271" i="5" s="1"/>
  <c r="C272" i="5"/>
  <c r="C273" i="5"/>
  <c r="C274" i="5"/>
  <c r="C275" i="5"/>
  <c r="C276" i="5"/>
  <c r="C277" i="5"/>
  <c r="V277" i="5" s="1"/>
  <c r="E277" i="5" s="1"/>
  <c r="C278" i="5"/>
  <c r="C279" i="5"/>
  <c r="C280" i="5"/>
  <c r="C281" i="5"/>
  <c r="C282" i="5"/>
  <c r="C283" i="5"/>
  <c r="V283" i="5" s="1"/>
  <c r="E283" i="5" s="1"/>
  <c r="X283" i="5" s="1"/>
  <c r="C284" i="5"/>
  <c r="C285" i="5"/>
  <c r="C286" i="5"/>
  <c r="C287" i="5"/>
  <c r="C288" i="5"/>
  <c r="C289" i="5"/>
  <c r="V289" i="5" s="1"/>
  <c r="E289" i="5" s="1"/>
  <c r="X289" i="5" s="1"/>
  <c r="C290" i="5"/>
  <c r="C291" i="5"/>
  <c r="C292" i="5"/>
  <c r="C293" i="5"/>
  <c r="C294" i="5"/>
  <c r="C295" i="5"/>
  <c r="V295" i="5" s="1"/>
  <c r="E295" i="5" s="1"/>
  <c r="X295" i="5" s="1"/>
  <c r="C296" i="5"/>
  <c r="C297" i="5"/>
  <c r="C298" i="5"/>
  <c r="C299" i="5"/>
  <c r="C300" i="5"/>
  <c r="C301" i="5"/>
  <c r="V301" i="5" s="1"/>
  <c r="E301" i="5" s="1"/>
  <c r="C302" i="5"/>
  <c r="C303" i="5"/>
  <c r="C304" i="5"/>
  <c r="C305" i="5"/>
  <c r="C306" i="5"/>
  <c r="C307" i="5"/>
  <c r="V307" i="5" s="1"/>
  <c r="E307" i="5" s="1"/>
  <c r="X307" i="5" s="1"/>
  <c r="C308" i="5"/>
  <c r="C309" i="5"/>
  <c r="C310" i="5"/>
  <c r="C311" i="5"/>
  <c r="C312" i="5"/>
  <c r="C313" i="5"/>
  <c r="V313" i="5" s="1"/>
  <c r="E313" i="5" s="1"/>
  <c r="X313" i="5" s="1"/>
  <c r="C314" i="5"/>
  <c r="C315" i="5"/>
  <c r="C316" i="5"/>
  <c r="C317" i="5"/>
  <c r="C318" i="5"/>
  <c r="C319" i="5"/>
  <c r="V319" i="5" s="1"/>
  <c r="E319" i="5" s="1"/>
  <c r="X319" i="5" s="1"/>
  <c r="C320" i="5"/>
  <c r="C321" i="5"/>
  <c r="C322" i="5"/>
  <c r="C323" i="5"/>
  <c r="C324" i="5"/>
  <c r="C325" i="5"/>
  <c r="V325" i="5" s="1"/>
  <c r="E325" i="5" s="1"/>
  <c r="X325" i="5" s="1"/>
  <c r="C326" i="5"/>
  <c r="C327" i="5"/>
  <c r="C328" i="5"/>
  <c r="C329" i="5"/>
  <c r="C330" i="5"/>
  <c r="C331" i="5"/>
  <c r="V331" i="5" s="1"/>
  <c r="E331" i="5" s="1"/>
  <c r="X331" i="5" s="1"/>
  <c r="C332" i="5"/>
  <c r="C333" i="5"/>
  <c r="C334" i="5"/>
  <c r="C335" i="5"/>
  <c r="C336" i="5"/>
  <c r="C337" i="5"/>
  <c r="V337" i="5" s="1"/>
  <c r="E337" i="5" s="1"/>
  <c r="X337" i="5" s="1"/>
  <c r="C338" i="5"/>
  <c r="C339" i="5"/>
  <c r="C340" i="5"/>
  <c r="C341" i="5"/>
  <c r="C342" i="5"/>
  <c r="C343" i="5"/>
  <c r="V343" i="5" s="1"/>
  <c r="E343" i="5" s="1"/>
  <c r="C344" i="5"/>
  <c r="C345" i="5"/>
  <c r="C346" i="5"/>
  <c r="C347" i="5"/>
  <c r="C348" i="5"/>
  <c r="C349" i="5"/>
  <c r="V349" i="5" s="1"/>
  <c r="E349" i="5" s="1"/>
  <c r="X349" i="5" s="1"/>
  <c r="C350" i="5"/>
  <c r="C351" i="5"/>
  <c r="C352" i="5"/>
  <c r="C353" i="5"/>
  <c r="C354" i="5"/>
  <c r="C355" i="5"/>
  <c r="V355" i="5" s="1"/>
  <c r="E355" i="5" s="1"/>
  <c r="X355" i="5" s="1"/>
  <c r="C356" i="5"/>
  <c r="C357" i="5"/>
  <c r="C358" i="5"/>
  <c r="C359" i="5"/>
  <c r="C360" i="5"/>
  <c r="C361" i="5"/>
  <c r="V361" i="5" s="1"/>
  <c r="E361" i="5" s="1"/>
  <c r="X361" i="5" s="1"/>
  <c r="C362" i="5"/>
  <c r="C363" i="5"/>
  <c r="C364" i="5"/>
  <c r="C365" i="5"/>
  <c r="C366" i="5"/>
  <c r="C367" i="5"/>
  <c r="V367" i="5" s="1"/>
  <c r="E367" i="5" s="1"/>
  <c r="C368" i="5"/>
  <c r="C369" i="5"/>
  <c r="C370" i="5"/>
  <c r="C371" i="5"/>
  <c r="C372" i="5"/>
  <c r="C373" i="5"/>
  <c r="V373" i="5" s="1"/>
  <c r="E373" i="5" s="1"/>
  <c r="X373" i="5" s="1"/>
  <c r="C374" i="5"/>
  <c r="C375" i="5"/>
  <c r="C376" i="5"/>
  <c r="C377" i="5"/>
  <c r="C378" i="5"/>
  <c r="C379" i="5"/>
  <c r="V379" i="5" s="1"/>
  <c r="E379" i="5" s="1"/>
  <c r="X379" i="5" s="1"/>
  <c r="C380" i="5"/>
  <c r="C381" i="5"/>
  <c r="C382" i="5"/>
  <c r="C383" i="5"/>
  <c r="C384" i="5"/>
  <c r="C385" i="5"/>
  <c r="V385" i="5" s="1"/>
  <c r="E385" i="5" s="1"/>
  <c r="X385" i="5" s="1"/>
  <c r="C386" i="5"/>
  <c r="C387" i="5"/>
  <c r="C388" i="5"/>
  <c r="C389" i="5"/>
  <c r="C390" i="5"/>
  <c r="C391" i="5"/>
  <c r="V391" i="5" s="1"/>
  <c r="E391" i="5" s="1"/>
  <c r="X391" i="5" s="1"/>
  <c r="C392" i="5"/>
  <c r="C393" i="5"/>
  <c r="C394" i="5"/>
  <c r="C395" i="5"/>
  <c r="C396" i="5"/>
  <c r="C397" i="5"/>
  <c r="V397" i="5" s="1"/>
  <c r="E397" i="5" s="1"/>
  <c r="X397" i="5" s="1"/>
  <c r="C398" i="5"/>
  <c r="C399" i="5"/>
  <c r="C400" i="5"/>
  <c r="C401" i="5"/>
  <c r="C402" i="5"/>
  <c r="C403" i="5"/>
  <c r="V403" i="5" s="1"/>
  <c r="E403" i="5" s="1"/>
  <c r="X403" i="5" s="1"/>
  <c r="C404" i="5"/>
  <c r="C405" i="5"/>
  <c r="C406" i="5"/>
  <c r="C407" i="5"/>
  <c r="C408" i="5"/>
  <c r="C409" i="5"/>
  <c r="V409" i="5" s="1"/>
  <c r="E409" i="5" s="1"/>
  <c r="X409" i="5" s="1"/>
  <c r="C410" i="5"/>
  <c r="C411" i="5"/>
  <c r="C412" i="5"/>
  <c r="C413" i="5"/>
  <c r="C414" i="5"/>
  <c r="C415" i="5"/>
  <c r="V415" i="5" s="1"/>
  <c r="E415" i="5" s="1"/>
  <c r="X415" i="5" s="1"/>
  <c r="C416" i="5"/>
  <c r="C417" i="5"/>
  <c r="C418" i="5"/>
  <c r="C419" i="5"/>
  <c r="C420" i="5"/>
  <c r="C421" i="5"/>
  <c r="V421" i="5" s="1"/>
  <c r="E421" i="5" s="1"/>
  <c r="X421" i="5" s="1"/>
  <c r="C422" i="5"/>
  <c r="C423" i="5"/>
  <c r="C424" i="5"/>
  <c r="C425" i="5"/>
  <c r="C426" i="5"/>
  <c r="C427" i="5"/>
  <c r="V427" i="5" s="1"/>
  <c r="E427" i="5" s="1"/>
  <c r="X427" i="5" s="1"/>
  <c r="C428" i="5"/>
  <c r="C429" i="5"/>
  <c r="C430" i="5"/>
  <c r="C431" i="5"/>
  <c r="C432" i="5"/>
  <c r="C433" i="5"/>
  <c r="V433" i="5" s="1"/>
  <c r="E433" i="5" s="1"/>
  <c r="C434" i="5"/>
  <c r="C435" i="5"/>
  <c r="C436" i="5"/>
  <c r="C437" i="5"/>
  <c r="C438" i="5"/>
  <c r="C439" i="5"/>
  <c r="V439" i="5" s="1"/>
  <c r="E439" i="5" s="1"/>
  <c r="C440" i="5"/>
  <c r="C441" i="5"/>
  <c r="C442" i="5"/>
  <c r="C443" i="5"/>
  <c r="C444" i="5"/>
  <c r="C445" i="5"/>
  <c r="V445" i="5" s="1"/>
  <c r="E445" i="5" s="1"/>
  <c r="C446" i="5"/>
  <c r="C447" i="5"/>
  <c r="C448" i="5"/>
  <c r="C449" i="5"/>
  <c r="C450" i="5"/>
  <c r="C451" i="5"/>
  <c r="V451" i="5" s="1"/>
  <c r="E451" i="5" s="1"/>
  <c r="X451" i="5" s="1"/>
  <c r="C452" i="5"/>
  <c r="C453" i="5"/>
  <c r="C454" i="5"/>
  <c r="C455" i="5"/>
  <c r="C456" i="5"/>
  <c r="C457" i="5"/>
  <c r="V457" i="5" s="1"/>
  <c r="E457" i="5" s="1"/>
  <c r="X457" i="5" s="1"/>
  <c r="C458" i="5"/>
  <c r="C459" i="5"/>
  <c r="C460" i="5"/>
  <c r="C461" i="5"/>
  <c r="C462" i="5"/>
  <c r="C463" i="5"/>
  <c r="V463" i="5" s="1"/>
  <c r="E463" i="5" s="1"/>
  <c r="X463" i="5" s="1"/>
  <c r="C464" i="5"/>
  <c r="C465" i="5"/>
  <c r="C466" i="5"/>
  <c r="C467" i="5"/>
  <c r="C468" i="5"/>
  <c r="C469" i="5"/>
  <c r="V469" i="5" s="1"/>
  <c r="E469" i="5" s="1"/>
  <c r="X469" i="5" s="1"/>
  <c r="C470" i="5"/>
  <c r="C471" i="5"/>
  <c r="C472" i="5"/>
  <c r="C473" i="5"/>
  <c r="C474" i="5"/>
  <c r="C475" i="5"/>
  <c r="V475" i="5" s="1"/>
  <c r="E475" i="5" s="1"/>
  <c r="C476" i="5"/>
  <c r="C477" i="5"/>
  <c r="C478" i="5"/>
  <c r="C479" i="5"/>
  <c r="C480" i="5"/>
  <c r="C481" i="5"/>
  <c r="V481" i="5" s="1"/>
  <c r="E481" i="5" s="1"/>
  <c r="X481" i="5" s="1"/>
  <c r="C482" i="5"/>
  <c r="C483" i="5"/>
  <c r="C484" i="5"/>
  <c r="C485" i="5"/>
  <c r="C486" i="5"/>
  <c r="C487" i="5"/>
  <c r="V487" i="5" s="1"/>
  <c r="E487" i="5" s="1"/>
  <c r="X487" i="5" s="1"/>
  <c r="C488" i="5"/>
  <c r="C489" i="5"/>
  <c r="C490" i="5"/>
  <c r="C491" i="5"/>
  <c r="C492" i="5"/>
  <c r="C493" i="5"/>
  <c r="V493" i="5" s="1"/>
  <c r="E493" i="5" s="1"/>
  <c r="X493" i="5" s="1"/>
  <c r="C494" i="5"/>
  <c r="C495" i="5"/>
  <c r="C496" i="5"/>
  <c r="C497" i="5"/>
  <c r="C498" i="5"/>
  <c r="C499" i="5"/>
  <c r="V499" i="5" s="1"/>
  <c r="E499" i="5" s="1"/>
  <c r="C500" i="5"/>
  <c r="C501" i="5"/>
  <c r="C502" i="5"/>
  <c r="C503" i="5"/>
  <c r="C504" i="5"/>
  <c r="C505" i="5"/>
  <c r="V505" i="5" s="1"/>
  <c r="E505" i="5" s="1"/>
  <c r="X505" i="5" s="1"/>
  <c r="C506" i="5"/>
  <c r="C507" i="5"/>
  <c r="C508" i="5"/>
  <c r="C509" i="5"/>
  <c r="C510" i="5"/>
  <c r="C511" i="5"/>
  <c r="C512" i="5"/>
  <c r="C513" i="5"/>
  <c r="C514" i="5"/>
  <c r="C515" i="5"/>
  <c r="C516" i="5"/>
  <c r="C517" i="5"/>
  <c r="V517" i="5" s="1"/>
  <c r="C518" i="5"/>
  <c r="C519" i="5"/>
  <c r="C520" i="5"/>
  <c r="C521" i="5"/>
  <c r="C522" i="5"/>
  <c r="C523" i="5"/>
  <c r="V523" i="5" s="1"/>
  <c r="C524" i="5"/>
  <c r="C525" i="5"/>
  <c r="C526" i="5"/>
  <c r="C527" i="5"/>
  <c r="C528" i="5"/>
  <c r="C529" i="5"/>
  <c r="V529" i="5" s="1"/>
  <c r="C530" i="5"/>
  <c r="C531" i="5"/>
  <c r="C532" i="5"/>
  <c r="C533" i="5"/>
  <c r="C534" i="5"/>
  <c r="C535" i="5"/>
  <c r="V535" i="5" s="1"/>
  <c r="C536" i="5"/>
  <c r="C537" i="5"/>
  <c r="C538" i="5"/>
  <c r="C539" i="5"/>
  <c r="C540" i="5"/>
  <c r="C541" i="5"/>
  <c r="V541" i="5" s="1"/>
  <c r="C542" i="5"/>
  <c r="C543" i="5"/>
  <c r="C544" i="5"/>
  <c r="C545" i="5"/>
  <c r="C546" i="5"/>
  <c r="C547" i="5"/>
  <c r="V547" i="5" s="1"/>
  <c r="C548" i="5"/>
  <c r="C549" i="5"/>
  <c r="C550" i="5"/>
  <c r="C551" i="5"/>
  <c r="C552" i="5"/>
  <c r="C553" i="5"/>
  <c r="V553" i="5" s="1"/>
  <c r="C554" i="5"/>
  <c r="C555" i="5"/>
  <c r="C556" i="5"/>
  <c r="C557" i="5"/>
  <c r="C558" i="5"/>
  <c r="C559" i="5"/>
  <c r="V559" i="5" s="1"/>
  <c r="C560" i="5"/>
  <c r="C561" i="5"/>
  <c r="C562" i="5"/>
  <c r="C563" i="5"/>
  <c r="C564" i="5"/>
  <c r="C565" i="5"/>
  <c r="V565" i="5" s="1"/>
  <c r="C566" i="5"/>
  <c r="C567" i="5"/>
  <c r="C568" i="5"/>
  <c r="C569" i="5"/>
  <c r="C570" i="5"/>
  <c r="C571" i="5"/>
  <c r="V571" i="5" s="1"/>
  <c r="C572" i="5"/>
  <c r="C573" i="5"/>
  <c r="C574" i="5"/>
  <c r="C575" i="5"/>
  <c r="C576" i="5"/>
  <c r="C577" i="5"/>
  <c r="V577" i="5" s="1"/>
  <c r="C578" i="5"/>
  <c r="C579" i="5"/>
  <c r="C580" i="5"/>
  <c r="C581" i="5"/>
  <c r="C582" i="5"/>
  <c r="C583" i="5"/>
  <c r="V583" i="5" s="1"/>
  <c r="C584" i="5"/>
  <c r="C585" i="5"/>
  <c r="C586" i="5"/>
  <c r="C587" i="5"/>
  <c r="C588" i="5"/>
  <c r="C589" i="5"/>
  <c r="V589" i="5" s="1"/>
  <c r="C590" i="5"/>
  <c r="C591" i="5"/>
  <c r="C592" i="5"/>
  <c r="C593" i="5"/>
  <c r="C594" i="5"/>
  <c r="C595" i="5"/>
  <c r="V595" i="5" s="1"/>
  <c r="C596" i="5"/>
  <c r="C597" i="5"/>
  <c r="C598" i="5"/>
  <c r="C599" i="5"/>
  <c r="C600" i="5"/>
  <c r="C601" i="5"/>
  <c r="V601" i="5" s="1"/>
  <c r="C602" i="5"/>
  <c r="C603" i="5"/>
  <c r="C604" i="5"/>
  <c r="C605" i="5"/>
  <c r="C606" i="5"/>
  <c r="C607" i="5"/>
  <c r="V607" i="5" s="1"/>
  <c r="C608" i="5"/>
  <c r="C609" i="5"/>
  <c r="C610" i="5"/>
  <c r="C611" i="5"/>
  <c r="C612" i="5"/>
  <c r="C613" i="5"/>
  <c r="V613" i="5" s="1"/>
  <c r="C614" i="5"/>
  <c r="C615" i="5"/>
  <c r="C616" i="5"/>
  <c r="C617" i="5"/>
  <c r="C618" i="5"/>
  <c r="C619" i="5"/>
  <c r="V619" i="5" s="1"/>
  <c r="C620" i="5"/>
  <c r="C621" i="5"/>
  <c r="C622" i="5"/>
  <c r="C623" i="5"/>
  <c r="C624" i="5"/>
  <c r="C625" i="5"/>
  <c r="V625" i="5" s="1"/>
  <c r="C626" i="5"/>
  <c r="C627" i="5"/>
  <c r="C628" i="5"/>
  <c r="C629" i="5"/>
  <c r="C630" i="5"/>
  <c r="C631" i="5"/>
  <c r="V631" i="5" s="1"/>
  <c r="C632" i="5"/>
  <c r="C633" i="5"/>
  <c r="C634" i="5"/>
  <c r="C635" i="5"/>
  <c r="C636" i="5"/>
  <c r="C637" i="5"/>
  <c r="V637" i="5" s="1"/>
  <c r="C638" i="5"/>
  <c r="C639" i="5"/>
  <c r="C640" i="5"/>
  <c r="C641" i="5"/>
  <c r="C642" i="5"/>
  <c r="C643" i="5"/>
  <c r="V643" i="5" s="1"/>
  <c r="C644" i="5"/>
  <c r="C645" i="5"/>
  <c r="C646" i="5"/>
  <c r="C647" i="5"/>
  <c r="C648" i="5"/>
  <c r="C649" i="5"/>
  <c r="V649" i="5" s="1"/>
  <c r="C650" i="5"/>
  <c r="C651" i="5"/>
  <c r="C652" i="5"/>
  <c r="C653" i="5"/>
  <c r="C654" i="5"/>
  <c r="C655" i="5"/>
  <c r="V655" i="5" s="1"/>
  <c r="C656" i="5"/>
  <c r="C657" i="5"/>
  <c r="C658" i="5"/>
  <c r="C659" i="5"/>
  <c r="C660" i="5"/>
  <c r="C661" i="5"/>
  <c r="V661" i="5" s="1"/>
  <c r="C662" i="5"/>
  <c r="C663" i="5"/>
  <c r="C664" i="5"/>
  <c r="C665" i="5"/>
  <c r="C666" i="5"/>
  <c r="C667" i="5"/>
  <c r="V667" i="5" s="1"/>
  <c r="C668" i="5"/>
  <c r="C669" i="5"/>
  <c r="C670" i="5"/>
  <c r="C671" i="5"/>
  <c r="C672" i="5"/>
  <c r="C673" i="5"/>
  <c r="V673" i="5" s="1"/>
  <c r="C674" i="5"/>
  <c r="C675" i="5"/>
  <c r="C676" i="5"/>
  <c r="C677" i="5"/>
  <c r="C678" i="5"/>
  <c r="C679" i="5"/>
  <c r="V679" i="5" s="1"/>
  <c r="C680" i="5"/>
  <c r="C681" i="5"/>
  <c r="C682" i="5"/>
  <c r="C683" i="5"/>
  <c r="C684" i="5"/>
  <c r="C685" i="5"/>
  <c r="V685" i="5" s="1"/>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V1358" i="5" s="1"/>
  <c r="E1358" i="5" s="1"/>
  <c r="C1359" i="5"/>
  <c r="C1360" i="5"/>
  <c r="C1361" i="5"/>
  <c r="C1362" i="5"/>
  <c r="C1363" i="5"/>
  <c r="C1364" i="5"/>
  <c r="C1365" i="5"/>
  <c r="C1366" i="5"/>
  <c r="C1367" i="5"/>
  <c r="C1368" i="5"/>
  <c r="C1369" i="5"/>
  <c r="C1370" i="5"/>
  <c r="V1370" i="5" s="1"/>
  <c r="E1370" i="5" s="1"/>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V1394" i="5" s="1"/>
  <c r="E1394" i="5" s="1"/>
  <c r="C1395" i="5"/>
  <c r="C1396" i="5"/>
  <c r="C1397" i="5"/>
  <c r="C1398" i="5"/>
  <c r="C1399" i="5"/>
  <c r="C1400" i="5"/>
  <c r="C1401" i="5"/>
  <c r="C1402" i="5"/>
  <c r="C1403" i="5"/>
  <c r="C1404" i="5"/>
  <c r="C1405" i="5"/>
  <c r="C1406" i="5"/>
  <c r="V1406" i="5" s="1"/>
  <c r="E1406" i="5" s="1"/>
  <c r="X1406" i="5" s="1"/>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V1430" i="5" s="1"/>
  <c r="E1430" i="5" s="1"/>
  <c r="X1430" i="5" s="1"/>
  <c r="C1431" i="5"/>
  <c r="C1432" i="5"/>
  <c r="C1433" i="5"/>
  <c r="C1434" i="5"/>
  <c r="C1435" i="5"/>
  <c r="C1436" i="5"/>
  <c r="C1437" i="5"/>
  <c r="C1438" i="5"/>
  <c r="C1439" i="5"/>
  <c r="C1440" i="5"/>
  <c r="C1441" i="5"/>
  <c r="C1442" i="5"/>
  <c r="V1442" i="5" s="1"/>
  <c r="E1442" i="5" s="1"/>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V1466" i="5" s="1"/>
  <c r="E1466" i="5" s="1"/>
  <c r="X1466" i="5" s="1"/>
  <c r="C1467" i="5"/>
  <c r="C1468" i="5"/>
  <c r="C1469" i="5"/>
  <c r="C1470" i="5"/>
  <c r="C1471" i="5"/>
  <c r="C1472" i="5"/>
  <c r="C1473" i="5"/>
  <c r="C1474" i="5"/>
  <c r="C1475" i="5"/>
  <c r="C1476" i="5"/>
  <c r="C1477" i="5"/>
  <c r="C1478" i="5"/>
  <c r="V1478" i="5" s="1"/>
  <c r="E1478" i="5" s="1"/>
  <c r="X1478" i="5" s="1"/>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V1502" i="5" s="1"/>
  <c r="E1502" i="5" s="1"/>
  <c r="X1502" i="5" s="1"/>
  <c r="C1503" i="5"/>
  <c r="C1504" i="5"/>
  <c r="C1505" i="5"/>
  <c r="C1506" i="5"/>
  <c r="C1507" i="5"/>
  <c r="C1508" i="5"/>
  <c r="C1509" i="5"/>
  <c r="C1510" i="5"/>
  <c r="C1511" i="5"/>
  <c r="C1512" i="5"/>
  <c r="C1513" i="5"/>
  <c r="C1514" i="5"/>
  <c r="V1514" i="5" s="1"/>
  <c r="E1514" i="5" s="1"/>
  <c r="X1514" i="5" s="1"/>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E8" i="5"/>
  <c r="V9" i="5"/>
  <c r="E9" i="5"/>
  <c r="V10" i="5"/>
  <c r="E10" i="5" s="1"/>
  <c r="V12" i="5"/>
  <c r="E12" i="5"/>
  <c r="V14" i="5"/>
  <c r="E14" i="5"/>
  <c r="V15" i="5"/>
  <c r="E15" i="5" s="1"/>
  <c r="V16" i="5"/>
  <c r="E16" i="5" s="1"/>
  <c r="V17" i="5"/>
  <c r="E17" i="5" s="1"/>
  <c r="V18" i="5"/>
  <c r="E18" i="5" s="1"/>
  <c r="V20" i="5"/>
  <c r="E20" i="5" s="1"/>
  <c r="V21" i="5"/>
  <c r="E21" i="5"/>
  <c r="V22" i="5"/>
  <c r="E22" i="5" s="1"/>
  <c r="V23" i="5"/>
  <c r="E23" i="5" s="1"/>
  <c r="V24" i="5"/>
  <c r="E24" i="5" s="1"/>
  <c r="X24" i="5" s="1"/>
  <c r="V26" i="5"/>
  <c r="E26" i="5" s="1"/>
  <c r="X26" i="5" s="1"/>
  <c r="V27" i="5"/>
  <c r="E27" i="5" s="1"/>
  <c r="V28" i="5"/>
  <c r="E28" i="5" s="1"/>
  <c r="X28" i="5" s="1"/>
  <c r="V29" i="5"/>
  <c r="E29" i="5" s="1"/>
  <c r="V30" i="5"/>
  <c r="E30" i="5" s="1"/>
  <c r="X30" i="5" s="1"/>
  <c r="V32" i="5"/>
  <c r="E32" i="5" s="1"/>
  <c r="X32" i="5" s="1"/>
  <c r="V33" i="5"/>
  <c r="E33" i="5" s="1"/>
  <c r="V34" i="5"/>
  <c r="E34" i="5" s="1"/>
  <c r="V35" i="5"/>
  <c r="E35" i="5" s="1"/>
  <c r="V36" i="5"/>
  <c r="E36" i="5" s="1"/>
  <c r="X36" i="5" s="1"/>
  <c r="V38" i="5"/>
  <c r="E38" i="5" s="1"/>
  <c r="V39" i="5"/>
  <c r="E39" i="5"/>
  <c r="V40" i="5"/>
  <c r="E40" i="5" s="1"/>
  <c r="V41" i="5"/>
  <c r="E41" i="5" s="1"/>
  <c r="V42" i="5"/>
  <c r="E42" i="5" s="1"/>
  <c r="X42" i="5" s="1"/>
  <c r="V44" i="5"/>
  <c r="E44" i="5"/>
  <c r="V45" i="5"/>
  <c r="E45" i="5" s="1"/>
  <c r="V46" i="5"/>
  <c r="E46" i="5" s="1"/>
  <c r="V47" i="5"/>
  <c r="E47" i="5" s="1"/>
  <c r="V48" i="5"/>
  <c r="E48" i="5" s="1"/>
  <c r="V50" i="5"/>
  <c r="E50" i="5" s="1"/>
  <c r="V51" i="5"/>
  <c r="E51" i="5" s="1"/>
  <c r="V52" i="5"/>
  <c r="E52" i="5" s="1"/>
  <c r="X52" i="5" s="1"/>
  <c r="V53" i="5"/>
  <c r="E53" i="5" s="1"/>
  <c r="V54" i="5"/>
  <c r="E54" i="5" s="1"/>
  <c r="X54" i="5" s="1"/>
  <c r="V56" i="5"/>
  <c r="E56" i="5"/>
  <c r="X56" i="5" s="1"/>
  <c r="V57" i="5"/>
  <c r="E57" i="5" s="1"/>
  <c r="V58" i="5"/>
  <c r="E58" i="5" s="1"/>
  <c r="X58" i="5" s="1"/>
  <c r="V59" i="5"/>
  <c r="E59" i="5" s="1"/>
  <c r="V60" i="5"/>
  <c r="E60" i="5" s="1"/>
  <c r="X60" i="5" s="1"/>
  <c r="V62" i="5"/>
  <c r="E62" i="5"/>
  <c r="V63" i="5"/>
  <c r="E63" i="5" s="1"/>
  <c r="V64" i="5"/>
  <c r="E64" i="5" s="1"/>
  <c r="X64" i="5" s="1"/>
  <c r="V65" i="5"/>
  <c r="E65" i="5" s="1"/>
  <c r="V66" i="5"/>
  <c r="E66" i="5"/>
  <c r="V68" i="5"/>
  <c r="E68" i="5" s="1"/>
  <c r="X68" i="5" s="1"/>
  <c r="V69" i="5"/>
  <c r="E69" i="5" s="1"/>
  <c r="V70" i="5"/>
  <c r="E70" i="5" s="1"/>
  <c r="V71" i="5"/>
  <c r="E71" i="5" s="1"/>
  <c r="V72" i="5"/>
  <c r="E72" i="5" s="1"/>
  <c r="X72" i="5" s="1"/>
  <c r="V74" i="5"/>
  <c r="E74" i="5"/>
  <c r="X74" i="5" s="1"/>
  <c r="V75" i="5"/>
  <c r="E75" i="5" s="1"/>
  <c r="V76" i="5"/>
  <c r="E76" i="5" s="1"/>
  <c r="V77" i="5"/>
  <c r="E77" i="5" s="1"/>
  <c r="V78" i="5"/>
  <c r="E78" i="5" s="1"/>
  <c r="V80" i="5"/>
  <c r="E80" i="5"/>
  <c r="X80" i="5" s="1"/>
  <c r="V81" i="5"/>
  <c r="E81" i="5" s="1"/>
  <c r="V82" i="5"/>
  <c r="E82" i="5" s="1"/>
  <c r="V83" i="5"/>
  <c r="E83" i="5" s="1"/>
  <c r="V84" i="5"/>
  <c r="E84" i="5"/>
  <c r="X84" i="5" s="1"/>
  <c r="V86" i="5"/>
  <c r="E86" i="5" s="1"/>
  <c r="V87" i="5"/>
  <c r="E87" i="5" s="1"/>
  <c r="V88" i="5"/>
  <c r="E88" i="5" s="1"/>
  <c r="X88" i="5" s="1"/>
  <c r="V89" i="5"/>
  <c r="E89" i="5" s="1"/>
  <c r="V90" i="5"/>
  <c r="E90" i="5" s="1"/>
  <c r="X90" i="5" s="1"/>
  <c r="V92" i="5"/>
  <c r="E92" i="5"/>
  <c r="V93" i="5"/>
  <c r="E93" i="5" s="1"/>
  <c r="V94" i="5"/>
  <c r="E94" i="5" s="1"/>
  <c r="X94" i="5" s="1"/>
  <c r="V95" i="5"/>
  <c r="E95" i="5" s="1"/>
  <c r="V96" i="5"/>
  <c r="E96" i="5" s="1"/>
  <c r="V98" i="5"/>
  <c r="E98" i="5" s="1"/>
  <c r="V99" i="5"/>
  <c r="E99" i="5" s="1"/>
  <c r="V100" i="5"/>
  <c r="E100" i="5" s="1"/>
  <c r="V101" i="5"/>
  <c r="E101" i="5" s="1"/>
  <c r="V102" i="5"/>
  <c r="E102" i="5"/>
  <c r="V104" i="5"/>
  <c r="E104" i="5" s="1"/>
  <c r="V105" i="5"/>
  <c r="E105" i="5" s="1"/>
  <c r="V106" i="5"/>
  <c r="E106" i="5" s="1"/>
  <c r="X106" i="5" s="1"/>
  <c r="V107" i="5"/>
  <c r="E107" i="5" s="1"/>
  <c r="V108" i="5"/>
  <c r="E108" i="5" s="1"/>
  <c r="X108" i="5" s="1"/>
  <c r="V110" i="5"/>
  <c r="E110" i="5" s="1"/>
  <c r="V111" i="5"/>
  <c r="E111" i="5"/>
  <c r="V112" i="5"/>
  <c r="E112" i="5" s="1"/>
  <c r="V113" i="5"/>
  <c r="E113" i="5" s="1"/>
  <c r="V114" i="5"/>
  <c r="E114" i="5" s="1"/>
  <c r="V116" i="5"/>
  <c r="E116" i="5" s="1"/>
  <c r="V117" i="5"/>
  <c r="E117" i="5" s="1"/>
  <c r="V118" i="5"/>
  <c r="E118" i="5" s="1"/>
  <c r="V119" i="5"/>
  <c r="E119" i="5" s="1"/>
  <c r="V120" i="5"/>
  <c r="E120" i="5" s="1"/>
  <c r="V122" i="5"/>
  <c r="E122" i="5" s="1"/>
  <c r="V123" i="5"/>
  <c r="E123" i="5" s="1"/>
  <c r="V124" i="5"/>
  <c r="E124" i="5" s="1"/>
  <c r="V125" i="5"/>
  <c r="E125" i="5" s="1"/>
  <c r="V126" i="5"/>
  <c r="E126" i="5" s="1"/>
  <c r="V128" i="5"/>
  <c r="E128" i="5" s="1"/>
  <c r="V129" i="5"/>
  <c r="E129" i="5"/>
  <c r="V130" i="5"/>
  <c r="E130" i="5" s="1"/>
  <c r="V131" i="5"/>
  <c r="E131" i="5" s="1"/>
  <c r="V132" i="5"/>
  <c r="E132" i="5" s="1"/>
  <c r="V134" i="5"/>
  <c r="E134" i="5"/>
  <c r="V135" i="5"/>
  <c r="E135" i="5" s="1"/>
  <c r="V136" i="5"/>
  <c r="E136" i="5" s="1"/>
  <c r="V137" i="5"/>
  <c r="E137" i="5" s="1"/>
  <c r="V138" i="5"/>
  <c r="E138" i="5" s="1"/>
  <c r="V140" i="5"/>
  <c r="E140" i="5" s="1"/>
  <c r="V141" i="5"/>
  <c r="E141" i="5" s="1"/>
  <c r="V142" i="5"/>
  <c r="E142" i="5" s="1"/>
  <c r="V143" i="5"/>
  <c r="E143" i="5" s="1"/>
  <c r="V144" i="5"/>
  <c r="E144" i="5" s="1"/>
  <c r="X144" i="5" s="1"/>
  <c r="V146" i="5"/>
  <c r="E146" i="5"/>
  <c r="V147" i="5"/>
  <c r="E147" i="5"/>
  <c r="V148" i="5"/>
  <c r="E148" i="5" s="1"/>
  <c r="V149" i="5"/>
  <c r="E149" i="5" s="1"/>
  <c r="V150" i="5"/>
  <c r="E150" i="5" s="1"/>
  <c r="X150" i="5" s="1"/>
  <c r="V152" i="5"/>
  <c r="E152" i="5"/>
  <c r="V153" i="5"/>
  <c r="E153" i="5" s="1"/>
  <c r="V154" i="5"/>
  <c r="E154" i="5" s="1"/>
  <c r="V155" i="5"/>
  <c r="E155" i="5" s="1"/>
  <c r="V156" i="5"/>
  <c r="E156" i="5"/>
  <c r="X156" i="5" s="1"/>
  <c r="V158" i="5"/>
  <c r="E158" i="5" s="1"/>
  <c r="V159" i="5"/>
  <c r="E159" i="5" s="1"/>
  <c r="V160" i="5"/>
  <c r="E160" i="5" s="1"/>
  <c r="V161" i="5"/>
  <c r="E161" i="5" s="1"/>
  <c r="V162" i="5"/>
  <c r="E162" i="5" s="1"/>
  <c r="X162" i="5" s="1"/>
  <c r="V164" i="5"/>
  <c r="E164" i="5"/>
  <c r="V165" i="5"/>
  <c r="E165" i="5" s="1"/>
  <c r="V166" i="5"/>
  <c r="E166" i="5" s="1"/>
  <c r="X166" i="5" s="1"/>
  <c r="V167" i="5"/>
  <c r="E167" i="5" s="1"/>
  <c r="V168" i="5"/>
  <c r="E168" i="5" s="1"/>
  <c r="V170" i="5"/>
  <c r="E170" i="5"/>
  <c r="X170" i="5" s="1"/>
  <c r="V171" i="5"/>
  <c r="E171" i="5" s="1"/>
  <c r="V172" i="5"/>
  <c r="E172" i="5" s="1"/>
  <c r="V173" i="5"/>
  <c r="E173" i="5" s="1"/>
  <c r="V174" i="5"/>
  <c r="E174" i="5"/>
  <c r="V176" i="5"/>
  <c r="E176" i="5" s="1"/>
  <c r="V177" i="5"/>
  <c r="E177" i="5" s="1"/>
  <c r="V178" i="5"/>
  <c r="E178" i="5" s="1"/>
  <c r="X178" i="5" s="1"/>
  <c r="V179" i="5"/>
  <c r="E179" i="5" s="1"/>
  <c r="V180" i="5"/>
  <c r="E180" i="5" s="1"/>
  <c r="V182" i="5"/>
  <c r="E182" i="5"/>
  <c r="V183" i="5"/>
  <c r="E183" i="5" s="1"/>
  <c r="V184" i="5"/>
  <c r="E184" i="5" s="1"/>
  <c r="V185" i="5"/>
  <c r="E185" i="5" s="1"/>
  <c r="V186" i="5"/>
  <c r="E186" i="5" s="1"/>
  <c r="V188" i="5"/>
  <c r="E188" i="5"/>
  <c r="V189" i="5"/>
  <c r="E189" i="5" s="1"/>
  <c r="V190" i="5"/>
  <c r="E190" i="5" s="1"/>
  <c r="X190" i="5" s="1"/>
  <c r="V191" i="5"/>
  <c r="E191" i="5" s="1"/>
  <c r="V192" i="5"/>
  <c r="E192" i="5"/>
  <c r="V194" i="5"/>
  <c r="E194" i="5" s="1"/>
  <c r="V195" i="5"/>
  <c r="E195" i="5" s="1"/>
  <c r="V196" i="5"/>
  <c r="E196" i="5" s="1"/>
  <c r="V197" i="5"/>
  <c r="E197" i="5" s="1"/>
  <c r="V198" i="5"/>
  <c r="E198" i="5" s="1"/>
  <c r="V200" i="5"/>
  <c r="E200" i="5"/>
  <c r="V201" i="5"/>
  <c r="E201" i="5" s="1"/>
  <c r="V202" i="5"/>
  <c r="E202" i="5" s="1"/>
  <c r="V203" i="5"/>
  <c r="E203" i="5" s="1"/>
  <c r="V204" i="5"/>
  <c r="E204" i="5" s="1"/>
  <c r="X204" i="5" s="1"/>
  <c r="V206" i="5"/>
  <c r="E206" i="5" s="1"/>
  <c r="V207" i="5"/>
  <c r="E207" i="5" s="1"/>
  <c r="V208" i="5"/>
  <c r="E208" i="5" s="1"/>
  <c r="V209" i="5"/>
  <c r="E209" i="5" s="1"/>
  <c r="V210" i="5"/>
  <c r="E210" i="5" s="1"/>
  <c r="X210" i="5" s="1"/>
  <c r="V212" i="5"/>
  <c r="E212" i="5" s="1"/>
  <c r="V213" i="5"/>
  <c r="E213" i="5" s="1"/>
  <c r="V214" i="5"/>
  <c r="E214" i="5" s="1"/>
  <c r="V215" i="5"/>
  <c r="E215" i="5" s="1"/>
  <c r="V216" i="5"/>
  <c r="E216" i="5" s="1"/>
  <c r="V218" i="5"/>
  <c r="E218" i="5" s="1"/>
  <c r="V219" i="5"/>
  <c r="E219" i="5" s="1"/>
  <c r="V220" i="5"/>
  <c r="E220" i="5" s="1"/>
  <c r="V221" i="5"/>
  <c r="E221" i="5" s="1"/>
  <c r="V222" i="5"/>
  <c r="E222" i="5" s="1"/>
  <c r="X222" i="5" s="1"/>
  <c r="V224" i="5"/>
  <c r="E224" i="5" s="1"/>
  <c r="V225" i="5"/>
  <c r="E225" i="5" s="1"/>
  <c r="V226" i="5"/>
  <c r="E226" i="5" s="1"/>
  <c r="V227" i="5"/>
  <c r="E227" i="5" s="1"/>
  <c r="V228" i="5"/>
  <c r="E228" i="5" s="1"/>
  <c r="X228" i="5" s="1"/>
  <c r="V230" i="5"/>
  <c r="E230" i="5" s="1"/>
  <c r="V231" i="5"/>
  <c r="E231" i="5" s="1"/>
  <c r="V232" i="5"/>
  <c r="E232" i="5" s="1"/>
  <c r="V233" i="5"/>
  <c r="E233" i="5" s="1"/>
  <c r="V234" i="5"/>
  <c r="E234" i="5" s="1"/>
  <c r="V236" i="5"/>
  <c r="E236" i="5" s="1"/>
  <c r="V237" i="5"/>
  <c r="E237" i="5"/>
  <c r="V238" i="5"/>
  <c r="E238" i="5" s="1"/>
  <c r="X238" i="5" s="1"/>
  <c r="V239" i="5"/>
  <c r="E239" i="5" s="1"/>
  <c r="V240" i="5"/>
  <c r="E240" i="5" s="1"/>
  <c r="V242" i="5"/>
  <c r="E242" i="5"/>
  <c r="V243" i="5"/>
  <c r="E243" i="5" s="1"/>
  <c r="V244" i="5"/>
  <c r="E244" i="5" s="1"/>
  <c r="V245" i="5"/>
  <c r="E245" i="5" s="1"/>
  <c r="V246" i="5"/>
  <c r="E246" i="5" s="1"/>
  <c r="V248" i="5"/>
  <c r="E248" i="5" s="1"/>
  <c r="V249" i="5"/>
  <c r="E249" i="5" s="1"/>
  <c r="V250" i="5"/>
  <c r="E250" i="5" s="1"/>
  <c r="V251" i="5"/>
  <c r="E251" i="5" s="1"/>
  <c r="V252" i="5"/>
  <c r="E252" i="5" s="1"/>
  <c r="V254" i="5"/>
  <c r="E254" i="5"/>
  <c r="X254" i="5" s="1"/>
  <c r="V255" i="5"/>
  <c r="E255" i="5"/>
  <c r="V256" i="5"/>
  <c r="E256" i="5" s="1"/>
  <c r="V257" i="5"/>
  <c r="E257" i="5" s="1"/>
  <c r="V258" i="5"/>
  <c r="E258" i="5" s="1"/>
  <c r="X258" i="5" s="1"/>
  <c r="V260" i="5"/>
  <c r="E260" i="5"/>
  <c r="V261" i="5"/>
  <c r="E261" i="5" s="1"/>
  <c r="V262" i="5"/>
  <c r="E262" i="5" s="1"/>
  <c r="V263" i="5"/>
  <c r="E263" i="5" s="1"/>
  <c r="V264" i="5"/>
  <c r="E264" i="5"/>
  <c r="V266" i="5"/>
  <c r="E266" i="5" s="1"/>
  <c r="X266" i="5" s="1"/>
  <c r="V267" i="5"/>
  <c r="E267" i="5" s="1"/>
  <c r="V268" i="5"/>
  <c r="E268" i="5" s="1"/>
  <c r="V269" i="5"/>
  <c r="E269" i="5" s="1"/>
  <c r="V270" i="5"/>
  <c r="E270" i="5" s="1"/>
  <c r="X270" i="5" s="1"/>
  <c r="V272" i="5"/>
  <c r="E272" i="5"/>
  <c r="V273" i="5"/>
  <c r="E273" i="5" s="1"/>
  <c r="V274" i="5"/>
  <c r="E274" i="5" s="1"/>
  <c r="X274" i="5" s="1"/>
  <c r="V275" i="5"/>
  <c r="E275" i="5" s="1"/>
  <c r="V276" i="5"/>
  <c r="E276" i="5" s="1"/>
  <c r="V278" i="5"/>
  <c r="E278" i="5"/>
  <c r="V279" i="5"/>
  <c r="E279" i="5" s="1"/>
  <c r="V280" i="5"/>
  <c r="E280" i="5" s="1"/>
  <c r="V281" i="5"/>
  <c r="E281" i="5" s="1"/>
  <c r="V282" i="5"/>
  <c r="E282" i="5"/>
  <c r="V284" i="5"/>
  <c r="E284" i="5" s="1"/>
  <c r="V285" i="5"/>
  <c r="E285" i="5" s="1"/>
  <c r="V286" i="5"/>
  <c r="E286" i="5" s="1"/>
  <c r="X286" i="5" s="1"/>
  <c r="V287" i="5"/>
  <c r="E287" i="5" s="1"/>
  <c r="V288" i="5"/>
  <c r="E288" i="5" s="1"/>
  <c r="V290" i="5"/>
  <c r="E290" i="5"/>
  <c r="V291" i="5"/>
  <c r="E291" i="5" s="1"/>
  <c r="V292" i="5"/>
  <c r="E292" i="5" s="1"/>
  <c r="V293" i="5"/>
  <c r="E293" i="5" s="1"/>
  <c r="V294" i="5"/>
  <c r="E294" i="5" s="1"/>
  <c r="X294" i="5" s="1"/>
  <c r="V296" i="5"/>
  <c r="E296" i="5" s="1"/>
  <c r="V297" i="5"/>
  <c r="E297" i="5" s="1"/>
  <c r="V298" i="5"/>
  <c r="E298" i="5" s="1"/>
  <c r="X298" i="5" s="1"/>
  <c r="V299" i="5"/>
  <c r="E299" i="5" s="1"/>
  <c r="V300" i="5"/>
  <c r="E300" i="5"/>
  <c r="V302" i="5"/>
  <c r="E302" i="5" s="1"/>
  <c r="X302" i="5" s="1"/>
  <c r="V303" i="5"/>
  <c r="E303" i="5" s="1"/>
  <c r="V304" i="5"/>
  <c r="E304" i="5" s="1"/>
  <c r="X304" i="5" s="1"/>
  <c r="V305" i="5"/>
  <c r="E305" i="5" s="1"/>
  <c r="V306" i="5"/>
  <c r="E306" i="5" s="1"/>
  <c r="V308" i="5"/>
  <c r="E308" i="5" s="1"/>
  <c r="V309" i="5"/>
  <c r="E309" i="5" s="1"/>
  <c r="V310" i="5"/>
  <c r="E310" i="5" s="1"/>
  <c r="V311" i="5"/>
  <c r="E311" i="5" s="1"/>
  <c r="V312" i="5"/>
  <c r="E312" i="5" s="1"/>
  <c r="X312" i="5" s="1"/>
  <c r="V314" i="5"/>
  <c r="E314" i="5" s="1"/>
  <c r="V315" i="5"/>
  <c r="E315" i="5" s="1"/>
  <c r="V316" i="5"/>
  <c r="E316" i="5" s="1"/>
  <c r="V317" i="5"/>
  <c r="E317" i="5" s="1"/>
  <c r="V318" i="5"/>
  <c r="E318" i="5" s="1"/>
  <c r="V320" i="5"/>
  <c r="E320" i="5" s="1"/>
  <c r="V321" i="5"/>
  <c r="E321" i="5" s="1"/>
  <c r="V322" i="5"/>
  <c r="E322" i="5" s="1"/>
  <c r="V323" i="5"/>
  <c r="E323" i="5" s="1"/>
  <c r="V324" i="5"/>
  <c r="E324" i="5" s="1"/>
  <c r="V326" i="5"/>
  <c r="E326" i="5" s="1"/>
  <c r="V327" i="5"/>
  <c r="E327" i="5"/>
  <c r="V328" i="5"/>
  <c r="E328" i="5" s="1"/>
  <c r="V329" i="5"/>
  <c r="E329" i="5" s="1"/>
  <c r="V330" i="5"/>
  <c r="E330" i="5" s="1"/>
  <c r="X330" i="5" s="1"/>
  <c r="V332" i="5"/>
  <c r="E332" i="5"/>
  <c r="X332" i="5" s="1"/>
  <c r="V333" i="5"/>
  <c r="E333" i="5" s="1"/>
  <c r="V334" i="5"/>
  <c r="E334" i="5" s="1"/>
  <c r="V335" i="5"/>
  <c r="E335" i="5" s="1"/>
  <c r="V336" i="5"/>
  <c r="E336" i="5" s="1"/>
  <c r="V338" i="5"/>
  <c r="E338" i="5" s="1"/>
  <c r="V339" i="5"/>
  <c r="E339" i="5" s="1"/>
  <c r="V340" i="5"/>
  <c r="E340" i="5" s="1"/>
  <c r="V341" i="5"/>
  <c r="E341" i="5" s="1"/>
  <c r="V342" i="5"/>
  <c r="E342" i="5" s="1"/>
  <c r="V344" i="5"/>
  <c r="E344" i="5"/>
  <c r="X344" i="5" s="1"/>
  <c r="V345" i="5"/>
  <c r="E345" i="5"/>
  <c r="V346" i="5"/>
  <c r="E346" i="5" s="1"/>
  <c r="V347" i="5"/>
  <c r="E347" i="5" s="1"/>
  <c r="V348" i="5"/>
  <c r="E348" i="5" s="1"/>
  <c r="X348" i="5" s="1"/>
  <c r="V350" i="5"/>
  <c r="E350" i="5"/>
  <c r="V351" i="5"/>
  <c r="E351" i="5" s="1"/>
  <c r="V352" i="5"/>
  <c r="E352" i="5" s="1"/>
  <c r="X352" i="5" s="1"/>
  <c r="V353" i="5"/>
  <c r="E353" i="5" s="1"/>
  <c r="V354" i="5"/>
  <c r="E354" i="5"/>
  <c r="V356" i="5"/>
  <c r="E356" i="5" s="1"/>
  <c r="V357" i="5"/>
  <c r="E357" i="5" s="1"/>
  <c r="V358" i="5"/>
  <c r="E358" i="5" s="1"/>
  <c r="V359" i="5"/>
  <c r="E359" i="5" s="1"/>
  <c r="V360" i="5"/>
  <c r="E360" i="5" s="1"/>
  <c r="V362" i="5"/>
  <c r="E362" i="5"/>
  <c r="V363" i="5"/>
  <c r="E363" i="5" s="1"/>
  <c r="V364" i="5"/>
  <c r="E364" i="5" s="1"/>
  <c r="X364" i="5" s="1"/>
  <c r="V365" i="5"/>
  <c r="E365" i="5" s="1"/>
  <c r="V366" i="5"/>
  <c r="E366" i="5" s="1"/>
  <c r="V368" i="5"/>
  <c r="E368" i="5"/>
  <c r="V369" i="5"/>
  <c r="E369" i="5" s="1"/>
  <c r="V370" i="5"/>
  <c r="E370" i="5" s="1"/>
  <c r="V371" i="5"/>
  <c r="E371" i="5" s="1"/>
  <c r="V372" i="5"/>
  <c r="E372" i="5"/>
  <c r="X372" i="5" s="1"/>
  <c r="V374" i="5"/>
  <c r="E374" i="5" s="1"/>
  <c r="V375" i="5"/>
  <c r="E375" i="5" s="1"/>
  <c r="V376" i="5"/>
  <c r="E376" i="5" s="1"/>
  <c r="V377" i="5"/>
  <c r="E377" i="5" s="1"/>
  <c r="V378" i="5"/>
  <c r="E378" i="5" s="1"/>
  <c r="X378" i="5" s="1"/>
  <c r="V380" i="5"/>
  <c r="E380" i="5"/>
  <c r="X380" i="5" s="1"/>
  <c r="V381" i="5"/>
  <c r="E381" i="5" s="1"/>
  <c r="V382" i="5"/>
  <c r="E382" i="5" s="1"/>
  <c r="V383" i="5"/>
  <c r="E383" i="5" s="1"/>
  <c r="V384" i="5"/>
  <c r="E384" i="5" s="1"/>
  <c r="X384" i="5" s="1"/>
  <c r="V386" i="5"/>
  <c r="E386" i="5"/>
  <c r="V387" i="5"/>
  <c r="E387" i="5" s="1"/>
  <c r="V388" i="5"/>
  <c r="E388" i="5" s="1"/>
  <c r="X388" i="5" s="1"/>
  <c r="V389" i="5"/>
  <c r="E389" i="5" s="1"/>
  <c r="V390" i="5"/>
  <c r="E390" i="5"/>
  <c r="X390" i="5" s="1"/>
  <c r="V392" i="5"/>
  <c r="E392" i="5" s="1"/>
  <c r="V393" i="5"/>
  <c r="E393" i="5" s="1"/>
  <c r="V394" i="5"/>
  <c r="E394" i="5" s="1"/>
  <c r="V395" i="5"/>
  <c r="E395" i="5" s="1"/>
  <c r="V396" i="5"/>
  <c r="E396" i="5" s="1"/>
  <c r="X396" i="5" s="1"/>
  <c r="V398" i="5"/>
  <c r="E398" i="5"/>
  <c r="V399" i="5"/>
  <c r="E399" i="5" s="1"/>
  <c r="V400" i="5"/>
  <c r="E400" i="5" s="1"/>
  <c r="X400" i="5" s="1"/>
  <c r="V401" i="5"/>
  <c r="E401" i="5" s="1"/>
  <c r="V402" i="5"/>
  <c r="E402" i="5" s="1"/>
  <c r="X402" i="5" s="1"/>
  <c r="V404" i="5"/>
  <c r="E404" i="5"/>
  <c r="X404" i="5" s="1"/>
  <c r="V405" i="5"/>
  <c r="E405" i="5" s="1"/>
  <c r="V406" i="5"/>
  <c r="E406" i="5" s="1"/>
  <c r="V407" i="5"/>
  <c r="E407" i="5" s="1"/>
  <c r="V408" i="5"/>
  <c r="E408" i="5" s="1"/>
  <c r="X408" i="5" s="1"/>
  <c r="V410" i="5"/>
  <c r="E410" i="5" s="1"/>
  <c r="V411" i="5"/>
  <c r="E411" i="5" s="1"/>
  <c r="V412" i="5"/>
  <c r="E412" i="5" s="1"/>
  <c r="X412" i="5" s="1"/>
  <c r="V413" i="5"/>
  <c r="E413" i="5" s="1"/>
  <c r="V414" i="5"/>
  <c r="E414" i="5" s="1"/>
  <c r="X414" i="5" s="1"/>
  <c r="V416" i="5"/>
  <c r="E416" i="5"/>
  <c r="X416" i="5" s="1"/>
  <c r="V417" i="5"/>
  <c r="E417" i="5" s="1"/>
  <c r="V418" i="5"/>
  <c r="E418" i="5" s="1"/>
  <c r="V419" i="5"/>
  <c r="E419" i="5" s="1"/>
  <c r="V420" i="5"/>
  <c r="E420" i="5" s="1"/>
  <c r="X420" i="5" s="1"/>
  <c r="V422" i="5"/>
  <c r="E422" i="5" s="1"/>
  <c r="V423" i="5"/>
  <c r="E423" i="5" s="1"/>
  <c r="V424" i="5"/>
  <c r="E424" i="5" s="1"/>
  <c r="X424" i="5" s="1"/>
  <c r="V425" i="5"/>
  <c r="E425" i="5" s="1"/>
  <c r="V426" i="5"/>
  <c r="E426" i="5"/>
  <c r="V428" i="5"/>
  <c r="E428" i="5" s="1"/>
  <c r="X428" i="5" s="1"/>
  <c r="V429" i="5"/>
  <c r="E429" i="5" s="1"/>
  <c r="V430" i="5"/>
  <c r="E430" i="5" s="1"/>
  <c r="V431" i="5"/>
  <c r="E431" i="5" s="1"/>
  <c r="V432" i="5"/>
  <c r="E432" i="5" s="1"/>
  <c r="X432" i="5" s="1"/>
  <c r="V434" i="5"/>
  <c r="E434" i="5" s="1"/>
  <c r="V435" i="5"/>
  <c r="E435" i="5" s="1"/>
  <c r="V436" i="5"/>
  <c r="E436" i="5" s="1"/>
  <c r="X436" i="5" s="1"/>
  <c r="V437" i="5"/>
  <c r="E437" i="5" s="1"/>
  <c r="X437" i="5" s="1"/>
  <c r="V438" i="5"/>
  <c r="E438" i="5" s="1"/>
  <c r="X438" i="5" s="1"/>
  <c r="V440" i="5"/>
  <c r="E440" i="5" s="1"/>
  <c r="X440" i="5" s="1"/>
  <c r="V441" i="5"/>
  <c r="E441" i="5" s="1"/>
  <c r="V442" i="5"/>
  <c r="E442" i="5" s="1"/>
  <c r="V443" i="5"/>
  <c r="E443" i="5" s="1"/>
  <c r="V444" i="5"/>
  <c r="E444" i="5" s="1"/>
  <c r="X444" i="5" s="1"/>
  <c r="V446" i="5"/>
  <c r="E446" i="5" s="1"/>
  <c r="V447" i="5"/>
  <c r="E447" i="5" s="1"/>
  <c r="V448" i="5"/>
  <c r="E448" i="5" s="1"/>
  <c r="X448" i="5" s="1"/>
  <c r="V449" i="5"/>
  <c r="E449" i="5" s="1"/>
  <c r="V450" i="5"/>
  <c r="E450" i="5" s="1"/>
  <c r="V452" i="5"/>
  <c r="E452" i="5" s="1"/>
  <c r="X452" i="5" s="1"/>
  <c r="V453" i="5"/>
  <c r="E453" i="5" s="1"/>
  <c r="V454" i="5"/>
  <c r="E454" i="5" s="1"/>
  <c r="V455" i="5"/>
  <c r="E455" i="5" s="1"/>
  <c r="V456" i="5"/>
  <c r="E456" i="5" s="1"/>
  <c r="X456" i="5" s="1"/>
  <c r="V458" i="5"/>
  <c r="E458" i="5" s="1"/>
  <c r="V459" i="5"/>
  <c r="E459" i="5" s="1"/>
  <c r="V460" i="5"/>
  <c r="E460" i="5" s="1"/>
  <c r="V461" i="5"/>
  <c r="E461" i="5" s="1"/>
  <c r="V462" i="5"/>
  <c r="E462" i="5" s="1"/>
  <c r="V464" i="5"/>
  <c r="E464" i="5" s="1"/>
  <c r="X464" i="5" s="1"/>
  <c r="V465" i="5"/>
  <c r="E465" i="5" s="1"/>
  <c r="V466" i="5"/>
  <c r="E466" i="5" s="1"/>
  <c r="V467" i="5"/>
  <c r="E467" i="5" s="1"/>
  <c r="V468" i="5"/>
  <c r="E468" i="5" s="1"/>
  <c r="X468" i="5" s="1"/>
  <c r="V470" i="5"/>
  <c r="E470" i="5" s="1"/>
  <c r="X470" i="5" s="1"/>
  <c r="V471" i="5"/>
  <c r="E471" i="5"/>
  <c r="V472" i="5"/>
  <c r="E472" i="5" s="1"/>
  <c r="V473" i="5"/>
  <c r="E473" i="5" s="1"/>
  <c r="V474" i="5"/>
  <c r="E474" i="5" s="1"/>
  <c r="V476" i="5"/>
  <c r="E476" i="5"/>
  <c r="X476" i="5" s="1"/>
  <c r="V477" i="5"/>
  <c r="E477" i="5" s="1"/>
  <c r="V478" i="5"/>
  <c r="E478" i="5" s="1"/>
  <c r="X478" i="5" s="1"/>
  <c r="V479" i="5"/>
  <c r="E479" i="5" s="1"/>
  <c r="V480" i="5"/>
  <c r="E480" i="5" s="1"/>
  <c r="X480" i="5" s="1"/>
  <c r="V482" i="5"/>
  <c r="E482" i="5" s="1"/>
  <c r="V483" i="5"/>
  <c r="E483" i="5" s="1"/>
  <c r="V484" i="5"/>
  <c r="E484" i="5" s="1"/>
  <c r="X484" i="5" s="1"/>
  <c r="V485" i="5"/>
  <c r="E485" i="5" s="1"/>
  <c r="V486" i="5"/>
  <c r="E486" i="5" s="1"/>
  <c r="V488" i="5"/>
  <c r="E488" i="5" s="1"/>
  <c r="V489" i="5"/>
  <c r="E489" i="5" s="1"/>
  <c r="V490" i="5"/>
  <c r="E490" i="5" s="1"/>
  <c r="V491" i="5"/>
  <c r="E491" i="5" s="1"/>
  <c r="V492" i="5"/>
  <c r="E492" i="5" s="1"/>
  <c r="X492" i="5" s="1"/>
  <c r="V494" i="5"/>
  <c r="E494" i="5"/>
  <c r="X494" i="5" s="1"/>
  <c r="V495" i="5"/>
  <c r="E495" i="5" s="1"/>
  <c r="V496" i="5"/>
  <c r="E496" i="5" s="1"/>
  <c r="V497" i="5"/>
  <c r="E497" i="5" s="1"/>
  <c r="V498" i="5"/>
  <c r="E498" i="5" s="1"/>
  <c r="V500" i="5"/>
  <c r="E500" i="5" s="1"/>
  <c r="X500" i="5" s="1"/>
  <c r="V501" i="5"/>
  <c r="E501" i="5" s="1"/>
  <c r="V502" i="5"/>
  <c r="E502" i="5" s="1"/>
  <c r="V503" i="5"/>
  <c r="E503" i="5" s="1"/>
  <c r="V504" i="5"/>
  <c r="E504" i="5" s="1"/>
  <c r="V506" i="5"/>
  <c r="E506" i="5"/>
  <c r="V507" i="5"/>
  <c r="E507" i="5" s="1"/>
  <c r="V508" i="5"/>
  <c r="E508" i="5" s="1"/>
  <c r="X508" i="5" s="1"/>
  <c r="V509" i="5"/>
  <c r="E509" i="5" s="1"/>
  <c r="V510" i="5"/>
  <c r="E510" i="5" s="1"/>
  <c r="X510" i="5" s="1"/>
  <c r="V511" i="5"/>
  <c r="E511" i="5" s="1"/>
  <c r="X511" i="5" s="1"/>
  <c r="V512" i="5"/>
  <c r="E512" i="5" s="1"/>
  <c r="X512" i="5" s="1"/>
  <c r="V513" i="5"/>
  <c r="E513" i="5"/>
  <c r="V514" i="5"/>
  <c r="E514" i="5"/>
  <c r="V515" i="5"/>
  <c r="E515" i="5"/>
  <c r="V516" i="5"/>
  <c r="E516" i="5"/>
  <c r="X516" i="5" s="1"/>
  <c r="E517" i="5"/>
  <c r="X517" i="5" s="1"/>
  <c r="V518" i="5"/>
  <c r="E518" i="5" s="1"/>
  <c r="V519" i="5"/>
  <c r="E519" i="5"/>
  <c r="V520" i="5"/>
  <c r="E520" i="5" s="1"/>
  <c r="V521" i="5"/>
  <c r="E521" i="5"/>
  <c r="V522" i="5"/>
  <c r="E522" i="5"/>
  <c r="E523" i="5"/>
  <c r="X523" i="5" s="1"/>
  <c r="V524" i="5"/>
  <c r="E524" i="5" s="1"/>
  <c r="V525" i="5"/>
  <c r="E525" i="5"/>
  <c r="V526" i="5"/>
  <c r="E526" i="5" s="1"/>
  <c r="X526" i="5" s="1"/>
  <c r="V527" i="5"/>
  <c r="E527" i="5" s="1"/>
  <c r="V528" i="5"/>
  <c r="E528" i="5"/>
  <c r="X528" i="5" s="1"/>
  <c r="E529" i="5"/>
  <c r="X529" i="5" s="1"/>
  <c r="V530" i="5"/>
  <c r="E530" i="5" s="1"/>
  <c r="V531" i="5"/>
  <c r="E531" i="5"/>
  <c r="V532" i="5"/>
  <c r="E532" i="5"/>
  <c r="X532" i="5" s="1"/>
  <c r="V533" i="5"/>
  <c r="E533" i="5"/>
  <c r="V534" i="5"/>
  <c r="E534" i="5"/>
  <c r="E535" i="5"/>
  <c r="X535" i="5" s="1"/>
  <c r="V536" i="5"/>
  <c r="E536" i="5" s="1"/>
  <c r="X536" i="5" s="1"/>
  <c r="V537" i="5"/>
  <c r="E537" i="5"/>
  <c r="V538" i="5"/>
  <c r="E538" i="5" s="1"/>
  <c r="V539" i="5"/>
  <c r="E539" i="5" s="1"/>
  <c r="V540" i="5"/>
  <c r="E540" i="5"/>
  <c r="X540" i="5" s="1"/>
  <c r="E541" i="5"/>
  <c r="V542" i="5"/>
  <c r="E542" i="5" s="1"/>
  <c r="V543" i="5"/>
  <c r="E543" i="5"/>
  <c r="V544" i="5"/>
  <c r="E544" i="5" s="1"/>
  <c r="X544" i="5" s="1"/>
  <c r="V545" i="5"/>
  <c r="E545" i="5" s="1"/>
  <c r="V546" i="5"/>
  <c r="E546" i="5"/>
  <c r="E547" i="5"/>
  <c r="X547" i="5" s="1"/>
  <c r="V548" i="5"/>
  <c r="E548" i="5" s="1"/>
  <c r="X548" i="5" s="1"/>
  <c r="V549" i="5"/>
  <c r="E549" i="5"/>
  <c r="V550" i="5"/>
  <c r="E550" i="5"/>
  <c r="V551" i="5"/>
  <c r="E551" i="5"/>
  <c r="V552" i="5"/>
  <c r="E552" i="5"/>
  <c r="X552" i="5" s="1"/>
  <c r="E553" i="5"/>
  <c r="X553" i="5" s="1"/>
  <c r="V554" i="5"/>
  <c r="E554" i="5" s="1"/>
  <c r="V555" i="5"/>
  <c r="E555" i="5"/>
  <c r="V556" i="5"/>
  <c r="E556" i="5"/>
  <c r="V557" i="5"/>
  <c r="E557" i="5"/>
  <c r="V558" i="5"/>
  <c r="E558" i="5"/>
  <c r="E559" i="5"/>
  <c r="X559" i="5" s="1"/>
  <c r="V560" i="5"/>
  <c r="E560" i="5" s="1"/>
  <c r="X560" i="5" s="1"/>
  <c r="V561" i="5"/>
  <c r="E561" i="5"/>
  <c r="V562" i="5"/>
  <c r="E562" i="5"/>
  <c r="V563" i="5"/>
  <c r="E563" i="5"/>
  <c r="V564" i="5"/>
  <c r="E564" i="5"/>
  <c r="X564" i="5" s="1"/>
  <c r="E565" i="5"/>
  <c r="X565" i="5" s="1"/>
  <c r="V566" i="5"/>
  <c r="E566" i="5" s="1"/>
  <c r="X566" i="5" s="1"/>
  <c r="V567" i="5"/>
  <c r="E567" i="5"/>
  <c r="V568" i="5"/>
  <c r="E568" i="5"/>
  <c r="X568" i="5" s="1"/>
  <c r="V569" i="5"/>
  <c r="E569" i="5"/>
  <c r="V570" i="5"/>
  <c r="E570" i="5"/>
  <c r="X570" i="5" s="1"/>
  <c r="E571" i="5"/>
  <c r="V572" i="5"/>
  <c r="E572" i="5" s="1"/>
  <c r="X572" i="5" s="1"/>
  <c r="V573" i="5"/>
  <c r="E573" i="5"/>
  <c r="V574" i="5"/>
  <c r="E574" i="5" s="1"/>
  <c r="V575" i="5"/>
  <c r="E575" i="5" s="1"/>
  <c r="V576" i="5"/>
  <c r="E576" i="5"/>
  <c r="E577" i="5"/>
  <c r="V578" i="5"/>
  <c r="E578" i="5" s="1"/>
  <c r="V579" i="5"/>
  <c r="E579" i="5"/>
  <c r="V580" i="5"/>
  <c r="E580" i="5" s="1"/>
  <c r="V581" i="5"/>
  <c r="E581" i="5" s="1"/>
  <c r="V582" i="5"/>
  <c r="E582" i="5"/>
  <c r="X582" i="5" s="1"/>
  <c r="E583" i="5"/>
  <c r="X583" i="5" s="1"/>
  <c r="V584" i="5"/>
  <c r="E584" i="5" s="1"/>
  <c r="X584" i="5" s="1"/>
  <c r="V585" i="5"/>
  <c r="E585" i="5"/>
  <c r="V586" i="5"/>
  <c r="E586" i="5"/>
  <c r="X586" i="5" s="1"/>
  <c r="V587" i="5"/>
  <c r="E587" i="5"/>
  <c r="V588" i="5"/>
  <c r="E588" i="5"/>
  <c r="E589" i="5"/>
  <c r="X589" i="5" s="1"/>
  <c r="V590" i="5"/>
  <c r="E590" i="5" s="1"/>
  <c r="X590" i="5" s="1"/>
  <c r="V591" i="5"/>
  <c r="E591" i="5"/>
  <c r="V592" i="5"/>
  <c r="E592" i="5"/>
  <c r="V593" i="5"/>
  <c r="E593" i="5"/>
  <c r="V594" i="5"/>
  <c r="E594" i="5"/>
  <c r="X594" i="5" s="1"/>
  <c r="E595" i="5"/>
  <c r="X595" i="5" s="1"/>
  <c r="V596" i="5"/>
  <c r="E596" i="5" s="1"/>
  <c r="V597" i="5"/>
  <c r="E597" i="5"/>
  <c r="V598" i="5"/>
  <c r="E598" i="5"/>
  <c r="X598" i="5" s="1"/>
  <c r="V599" i="5"/>
  <c r="E599" i="5"/>
  <c r="V600" i="5"/>
  <c r="E600" i="5"/>
  <c r="E601" i="5"/>
  <c r="V602" i="5"/>
  <c r="E602" i="5" s="1"/>
  <c r="V603" i="5"/>
  <c r="E603" i="5"/>
  <c r="V604" i="5"/>
  <c r="E604" i="5"/>
  <c r="X604" i="5" s="1"/>
  <c r="V605" i="5"/>
  <c r="E605" i="5"/>
  <c r="V606" i="5"/>
  <c r="E606" i="5"/>
  <c r="X606" i="5" s="1"/>
  <c r="E607" i="5"/>
  <c r="X607" i="5" s="1"/>
  <c r="V608" i="5"/>
  <c r="E608" i="5" s="1"/>
  <c r="V609" i="5"/>
  <c r="E609" i="5"/>
  <c r="V610" i="5"/>
  <c r="E610" i="5" s="1"/>
  <c r="X610" i="5" s="1"/>
  <c r="V611" i="5"/>
  <c r="E611" i="5" s="1"/>
  <c r="V612" i="5"/>
  <c r="E612" i="5"/>
  <c r="X612" i="5" s="1"/>
  <c r="E613" i="5"/>
  <c r="V614" i="5"/>
  <c r="E614" i="5" s="1"/>
  <c r="X614" i="5" s="1"/>
  <c r="V615" i="5"/>
  <c r="E615" i="5"/>
  <c r="V616" i="5"/>
  <c r="E616" i="5" s="1"/>
  <c r="X616" i="5" s="1"/>
  <c r="V617" i="5"/>
  <c r="E617" i="5" s="1"/>
  <c r="V618" i="5"/>
  <c r="E618" i="5"/>
  <c r="X618" i="5" s="1"/>
  <c r="E619" i="5"/>
  <c r="X619" i="5" s="1"/>
  <c r="V620" i="5"/>
  <c r="E620" i="5" s="1"/>
  <c r="X620" i="5" s="1"/>
  <c r="V621" i="5"/>
  <c r="E621" i="5"/>
  <c r="V622" i="5"/>
  <c r="E622" i="5"/>
  <c r="X622" i="5" s="1"/>
  <c r="V623" i="5"/>
  <c r="E623" i="5"/>
  <c r="V624" i="5"/>
  <c r="E624" i="5" s="1"/>
  <c r="X624" i="5" s="1"/>
  <c r="E625" i="5"/>
  <c r="X625" i="5" s="1"/>
  <c r="V626" i="5"/>
  <c r="E626" i="5" s="1"/>
  <c r="X626" i="5" s="1"/>
  <c r="V627" i="5"/>
  <c r="E627" i="5"/>
  <c r="V628" i="5"/>
  <c r="E628" i="5"/>
  <c r="X628" i="5" s="1"/>
  <c r="V629" i="5"/>
  <c r="E629" i="5"/>
  <c r="V630" i="5"/>
  <c r="E630" i="5" s="1"/>
  <c r="X630" i="5" s="1"/>
  <c r="E631" i="5"/>
  <c r="X631" i="5" s="1"/>
  <c r="V632" i="5"/>
  <c r="E632" i="5" s="1"/>
  <c r="V633" i="5"/>
  <c r="E633" i="5"/>
  <c r="V634" i="5"/>
  <c r="E634" i="5" s="1"/>
  <c r="V635" i="5"/>
  <c r="E635" i="5"/>
  <c r="V636" i="5"/>
  <c r="E636" i="5"/>
  <c r="X636" i="5" s="1"/>
  <c r="E637" i="5"/>
  <c r="X637" i="5" s="1"/>
  <c r="V638" i="5"/>
  <c r="E638" i="5" s="1"/>
  <c r="X638" i="5" s="1"/>
  <c r="V639" i="5"/>
  <c r="E639" i="5"/>
  <c r="V640" i="5"/>
  <c r="E640" i="5" s="1"/>
  <c r="V641" i="5"/>
  <c r="E641" i="5" s="1"/>
  <c r="V642" i="5"/>
  <c r="E642" i="5"/>
  <c r="X642" i="5" s="1"/>
  <c r="E643" i="5"/>
  <c r="X643" i="5" s="1"/>
  <c r="V644" i="5"/>
  <c r="E644" i="5" s="1"/>
  <c r="V645" i="5"/>
  <c r="E645" i="5"/>
  <c r="V646" i="5"/>
  <c r="E646" i="5" s="1"/>
  <c r="X646" i="5" s="1"/>
  <c r="V647" i="5"/>
  <c r="E647" i="5"/>
  <c r="V648" i="5"/>
  <c r="E648" i="5"/>
  <c r="E649" i="5"/>
  <c r="X649" i="5" s="1"/>
  <c r="V650" i="5"/>
  <c r="E650" i="5" s="1"/>
  <c r="V651" i="5"/>
  <c r="E651" i="5"/>
  <c r="V652" i="5"/>
  <c r="E652" i="5"/>
  <c r="X652" i="5" s="1"/>
  <c r="V653" i="5"/>
  <c r="E653" i="5" s="1"/>
  <c r="V654" i="5"/>
  <c r="E654" i="5" s="1"/>
  <c r="X654" i="5" s="1"/>
  <c r="E655" i="5"/>
  <c r="V656" i="5"/>
  <c r="E656" i="5" s="1"/>
  <c r="X656" i="5" s="1"/>
  <c r="V657" i="5"/>
  <c r="E657" i="5"/>
  <c r="V658" i="5"/>
  <c r="E658" i="5"/>
  <c r="X658" i="5" s="1"/>
  <c r="V659" i="5"/>
  <c r="E659" i="5" s="1"/>
  <c r="V660" i="5"/>
  <c r="E660" i="5" s="1"/>
  <c r="X660" i="5" s="1"/>
  <c r="E661" i="5"/>
  <c r="V662" i="5"/>
  <c r="E662" i="5" s="1"/>
  <c r="V663" i="5"/>
  <c r="E663" i="5"/>
  <c r="V664" i="5"/>
  <c r="E664" i="5" s="1"/>
  <c r="V665" i="5"/>
  <c r="E665" i="5"/>
  <c r="V666" i="5"/>
  <c r="E666" i="5" s="1"/>
  <c r="X666" i="5" s="1"/>
  <c r="E667" i="5"/>
  <c r="X667" i="5" s="1"/>
  <c r="V668" i="5"/>
  <c r="E668" i="5"/>
  <c r="X668" i="5" s="1"/>
  <c r="V669" i="5"/>
  <c r="E669" i="5"/>
  <c r="V670" i="5"/>
  <c r="E670" i="5"/>
  <c r="V671" i="5"/>
  <c r="E671" i="5"/>
  <c r="V672" i="5"/>
  <c r="E672" i="5"/>
  <c r="E673" i="5"/>
  <c r="V674" i="5"/>
  <c r="E674" i="5"/>
  <c r="X674" i="5" s="1"/>
  <c r="V675" i="5"/>
  <c r="E675" i="5"/>
  <c r="V676" i="5"/>
  <c r="E676" i="5" s="1"/>
  <c r="X676" i="5" s="1"/>
  <c r="V677" i="5"/>
  <c r="E677" i="5" s="1"/>
  <c r="V678" i="5"/>
  <c r="E678" i="5" s="1"/>
  <c r="E679" i="5"/>
  <c r="X679" i="5" s="1"/>
  <c r="V680" i="5"/>
  <c r="E680" i="5" s="1"/>
  <c r="V681" i="5"/>
  <c r="E681" i="5"/>
  <c r="V682" i="5"/>
  <c r="E682" i="5" s="1"/>
  <c r="V683" i="5"/>
  <c r="E683" i="5"/>
  <c r="V684" i="5"/>
  <c r="E684" i="5"/>
  <c r="E685" i="5"/>
  <c r="X685" i="5" s="1"/>
  <c r="V686" i="5"/>
  <c r="E686" i="5" s="1"/>
  <c r="X686" i="5" s="1"/>
  <c r="V687" i="5"/>
  <c r="E687" i="5"/>
  <c r="V688" i="5"/>
  <c r="E688" i="5" s="1"/>
  <c r="X688" i="5" s="1"/>
  <c r="V689" i="5"/>
  <c r="E689" i="5" s="1"/>
  <c r="V690" i="5"/>
  <c r="E690" i="5" s="1"/>
  <c r="X690" i="5" s="1"/>
  <c r="V691" i="5"/>
  <c r="E691" i="5" s="1"/>
  <c r="X691" i="5" s="1"/>
  <c r="V692" i="5"/>
  <c r="E692" i="5" s="1"/>
  <c r="X692" i="5" s="1"/>
  <c r="V693" i="5"/>
  <c r="E693" i="5"/>
  <c r="V694" i="5"/>
  <c r="E694" i="5"/>
  <c r="X694" i="5" s="1"/>
  <c r="V695" i="5"/>
  <c r="E695" i="5" s="1"/>
  <c r="V696" i="5"/>
  <c r="E696" i="5" s="1"/>
  <c r="V697" i="5"/>
  <c r="E697" i="5"/>
  <c r="X697" i="5" s="1"/>
  <c r="V698" i="5"/>
  <c r="E698" i="5" s="1"/>
  <c r="X698" i="5" s="1"/>
  <c r="V699" i="5"/>
  <c r="E699" i="5"/>
  <c r="V700" i="5"/>
  <c r="E700" i="5" s="1"/>
  <c r="X700" i="5" s="1"/>
  <c r="V701" i="5"/>
  <c r="E701" i="5" s="1"/>
  <c r="V702" i="5"/>
  <c r="E702" i="5" s="1"/>
  <c r="X702" i="5" s="1"/>
  <c r="V703" i="5"/>
  <c r="E703" i="5" s="1"/>
  <c r="V704" i="5"/>
  <c r="E704" i="5" s="1"/>
  <c r="X704" i="5" s="1"/>
  <c r="V705" i="5"/>
  <c r="E705" i="5"/>
  <c r="V706" i="5"/>
  <c r="E706" i="5"/>
  <c r="X706" i="5" s="1"/>
  <c r="V707" i="5"/>
  <c r="E707" i="5" s="1"/>
  <c r="V708" i="5"/>
  <c r="E708" i="5" s="1"/>
  <c r="X708" i="5" s="1"/>
  <c r="V709" i="5"/>
  <c r="E709" i="5"/>
  <c r="X709" i="5" s="1"/>
  <c r="V710" i="5"/>
  <c r="E710" i="5" s="1"/>
  <c r="V711" i="5"/>
  <c r="E711" i="5"/>
  <c r="V712" i="5"/>
  <c r="E712" i="5" s="1"/>
  <c r="V713" i="5"/>
  <c r="E713" i="5" s="1"/>
  <c r="V714" i="5"/>
  <c r="E714" i="5" s="1"/>
  <c r="X714" i="5" s="1"/>
  <c r="V715" i="5"/>
  <c r="E715" i="5" s="1"/>
  <c r="V716" i="5"/>
  <c r="E716" i="5" s="1"/>
  <c r="X716" i="5" s="1"/>
  <c r="V717" i="5"/>
  <c r="E717" i="5"/>
  <c r="V718" i="5"/>
  <c r="E718" i="5"/>
  <c r="V719" i="5"/>
  <c r="E719" i="5" s="1"/>
  <c r="V720" i="5"/>
  <c r="E720" i="5" s="1"/>
  <c r="X720" i="5" s="1"/>
  <c r="V721" i="5"/>
  <c r="E721" i="5"/>
  <c r="X721" i="5" s="1"/>
  <c r="V722" i="5"/>
  <c r="E722" i="5" s="1"/>
  <c r="X722" i="5" s="1"/>
  <c r="V723" i="5"/>
  <c r="E723" i="5"/>
  <c r="V724" i="5"/>
  <c r="E724" i="5" s="1"/>
  <c r="X724" i="5" s="1"/>
  <c r="V725" i="5"/>
  <c r="E725" i="5" s="1"/>
  <c r="V726" i="5"/>
  <c r="E726" i="5" s="1"/>
  <c r="X726" i="5" s="1"/>
  <c r="V727" i="5"/>
  <c r="E727" i="5" s="1"/>
  <c r="V728" i="5"/>
  <c r="E728" i="5" s="1"/>
  <c r="X728" i="5" s="1"/>
  <c r="V729" i="5"/>
  <c r="E729" i="5"/>
  <c r="V730" i="5"/>
  <c r="E730" i="5"/>
  <c r="V731" i="5"/>
  <c r="E731" i="5" s="1"/>
  <c r="V732" i="5"/>
  <c r="E732" i="5" s="1"/>
  <c r="X732" i="5" s="1"/>
  <c r="V733" i="5"/>
  <c r="E733" i="5"/>
  <c r="X733" i="5" s="1"/>
  <c r="V734" i="5"/>
  <c r="E734" i="5" s="1"/>
  <c r="X734" i="5" s="1"/>
  <c r="V735" i="5"/>
  <c r="E735" i="5"/>
  <c r="V736" i="5"/>
  <c r="E736" i="5" s="1"/>
  <c r="V737" i="5"/>
  <c r="E737" i="5" s="1"/>
  <c r="V738" i="5"/>
  <c r="E738" i="5" s="1"/>
  <c r="V739" i="5"/>
  <c r="E739" i="5" s="1"/>
  <c r="X739" i="5" s="1"/>
  <c r="V740" i="5"/>
  <c r="E740" i="5" s="1"/>
  <c r="X740" i="5" s="1"/>
  <c r="V741" i="5"/>
  <c r="E741" i="5"/>
  <c r="V742" i="5"/>
  <c r="E742" i="5"/>
  <c r="X742" i="5" s="1"/>
  <c r="V743" i="5"/>
  <c r="E743" i="5" s="1"/>
  <c r="V744" i="5"/>
  <c r="E744" i="5" s="1"/>
  <c r="X744" i="5" s="1"/>
  <c r="V745" i="5"/>
  <c r="E745" i="5"/>
  <c r="X745" i="5" s="1"/>
  <c r="V746" i="5"/>
  <c r="E746" i="5" s="1"/>
  <c r="X746" i="5" s="1"/>
  <c r="V747" i="5"/>
  <c r="E747" i="5"/>
  <c r="V748" i="5"/>
  <c r="E748" i="5" s="1"/>
  <c r="X748" i="5" s="1"/>
  <c r="V749" i="5"/>
  <c r="E749" i="5" s="1"/>
  <c r="V750" i="5"/>
  <c r="E750" i="5" s="1"/>
  <c r="X750" i="5" s="1"/>
  <c r="V751" i="5"/>
  <c r="E751" i="5" s="1"/>
  <c r="V752" i="5"/>
  <c r="E752" i="5" s="1"/>
  <c r="V753" i="5"/>
  <c r="E753" i="5"/>
  <c r="V754" i="5"/>
  <c r="E754" i="5"/>
  <c r="V755" i="5"/>
  <c r="E755" i="5" s="1"/>
  <c r="V756" i="5"/>
  <c r="E756" i="5" s="1"/>
  <c r="X756" i="5" s="1"/>
  <c r="V757" i="5"/>
  <c r="E757" i="5"/>
  <c r="V758" i="5"/>
  <c r="E758" i="5" s="1"/>
  <c r="X758" i="5" s="1"/>
  <c r="V759" i="5"/>
  <c r="E759" i="5"/>
  <c r="V760" i="5"/>
  <c r="E760" i="5" s="1"/>
  <c r="X760" i="5" s="1"/>
  <c r="V761" i="5"/>
  <c r="E761" i="5" s="1"/>
  <c r="V762" i="5"/>
  <c r="E762" i="5" s="1"/>
  <c r="V763" i="5"/>
  <c r="E763" i="5" s="1"/>
  <c r="X763" i="5" s="1"/>
  <c r="V764" i="5"/>
  <c r="E764" i="5" s="1"/>
  <c r="X764" i="5" s="1"/>
  <c r="V765" i="5"/>
  <c r="E765" i="5"/>
  <c r="V766" i="5"/>
  <c r="E766" i="5"/>
  <c r="V767" i="5"/>
  <c r="E767" i="5" s="1"/>
  <c r="V768" i="5"/>
  <c r="E768" i="5" s="1"/>
  <c r="X768" i="5" s="1"/>
  <c r="V769" i="5"/>
  <c r="E769" i="5"/>
  <c r="X769" i="5" s="1"/>
  <c r="V770" i="5"/>
  <c r="E770" i="5" s="1"/>
  <c r="X770" i="5" s="1"/>
  <c r="V771" i="5"/>
  <c r="E771" i="5"/>
  <c r="V772" i="5"/>
  <c r="E772" i="5" s="1"/>
  <c r="X772" i="5" s="1"/>
  <c r="V773" i="5"/>
  <c r="E773" i="5" s="1"/>
  <c r="V774" i="5"/>
  <c r="E774" i="5" s="1"/>
  <c r="X774" i="5" s="1"/>
  <c r="V775" i="5"/>
  <c r="E775" i="5" s="1"/>
  <c r="V776" i="5"/>
  <c r="E776" i="5" s="1"/>
  <c r="X776" i="5" s="1"/>
  <c r="V777" i="5"/>
  <c r="E777" i="5"/>
  <c r="V778" i="5"/>
  <c r="E778" i="5"/>
  <c r="X778" i="5" s="1"/>
  <c r="V779" i="5"/>
  <c r="E779" i="5" s="1"/>
  <c r="V780" i="5"/>
  <c r="E780" i="5" s="1"/>
  <c r="X780" i="5" s="1"/>
  <c r="V781" i="5"/>
  <c r="E781" i="5"/>
  <c r="X781" i="5" s="1"/>
  <c r="V782" i="5"/>
  <c r="E782" i="5" s="1"/>
  <c r="X782" i="5" s="1"/>
  <c r="V783" i="5"/>
  <c r="E783" i="5"/>
  <c r="V784" i="5"/>
  <c r="E784" i="5" s="1"/>
  <c r="X784" i="5" s="1"/>
  <c r="V785" i="5"/>
  <c r="E785" i="5" s="1"/>
  <c r="V786" i="5"/>
  <c r="E786" i="5" s="1"/>
  <c r="X786" i="5" s="1"/>
  <c r="V787" i="5"/>
  <c r="E787" i="5" s="1"/>
  <c r="X787" i="5" s="1"/>
  <c r="V788" i="5"/>
  <c r="E788" i="5" s="1"/>
  <c r="X788" i="5" s="1"/>
  <c r="V789" i="5"/>
  <c r="E789" i="5"/>
  <c r="V790" i="5"/>
  <c r="E790" i="5"/>
  <c r="X790" i="5" s="1"/>
  <c r="V791" i="5"/>
  <c r="E791" i="5" s="1"/>
  <c r="V792" i="5"/>
  <c r="E792" i="5" s="1"/>
  <c r="X792" i="5" s="1"/>
  <c r="V793" i="5"/>
  <c r="E793" i="5"/>
  <c r="X793" i="5" s="1"/>
  <c r="V794" i="5"/>
  <c r="E794" i="5" s="1"/>
  <c r="V795" i="5"/>
  <c r="E795" i="5"/>
  <c r="V796" i="5"/>
  <c r="E796" i="5" s="1"/>
  <c r="X796" i="5" s="1"/>
  <c r="V797" i="5"/>
  <c r="E797" i="5" s="1"/>
  <c r="V798" i="5"/>
  <c r="E798" i="5" s="1"/>
  <c r="X798" i="5" s="1"/>
  <c r="V799" i="5"/>
  <c r="E799" i="5" s="1"/>
  <c r="V800" i="5"/>
  <c r="E800" i="5" s="1"/>
  <c r="X800" i="5" s="1"/>
  <c r="V801" i="5"/>
  <c r="E801" i="5"/>
  <c r="V802" i="5"/>
  <c r="E802" i="5"/>
  <c r="X802" i="5" s="1"/>
  <c r="V803" i="5"/>
  <c r="E803" i="5" s="1"/>
  <c r="V804" i="5"/>
  <c r="E804" i="5" s="1"/>
  <c r="X804" i="5" s="1"/>
  <c r="V805" i="5"/>
  <c r="E805" i="5"/>
  <c r="V806" i="5"/>
  <c r="E806" i="5" s="1"/>
  <c r="X806" i="5" s="1"/>
  <c r="V807" i="5"/>
  <c r="E807" i="5"/>
  <c r="V808" i="5"/>
  <c r="E808" i="5" s="1"/>
  <c r="V809" i="5"/>
  <c r="E809" i="5" s="1"/>
  <c r="V810" i="5"/>
  <c r="E810" i="5" s="1"/>
  <c r="X810" i="5" s="1"/>
  <c r="V811" i="5"/>
  <c r="E811" i="5" s="1"/>
  <c r="V812" i="5"/>
  <c r="E812" i="5" s="1"/>
  <c r="X812" i="5" s="1"/>
  <c r="V813" i="5"/>
  <c r="E813" i="5"/>
  <c r="V814" i="5"/>
  <c r="E814" i="5"/>
  <c r="V815" i="5"/>
  <c r="E815" i="5" s="1"/>
  <c r="V816" i="5"/>
  <c r="E816" i="5" s="1"/>
  <c r="X816" i="5" s="1"/>
  <c r="V817" i="5"/>
  <c r="E817" i="5"/>
  <c r="X817" i="5" s="1"/>
  <c r="V818" i="5"/>
  <c r="E818" i="5" s="1"/>
  <c r="V819" i="5"/>
  <c r="E819" i="5"/>
  <c r="V820" i="5"/>
  <c r="E820" i="5" s="1"/>
  <c r="X820" i="5" s="1"/>
  <c r="V821" i="5"/>
  <c r="E821" i="5" s="1"/>
  <c r="V822" i="5"/>
  <c r="E822" i="5" s="1"/>
  <c r="X822" i="5" s="1"/>
  <c r="V823" i="5"/>
  <c r="E823" i="5" s="1"/>
  <c r="X823" i="5" s="1"/>
  <c r="V824" i="5"/>
  <c r="E824" i="5" s="1"/>
  <c r="X824" i="5" s="1"/>
  <c r="V825" i="5"/>
  <c r="E825" i="5"/>
  <c r="V826" i="5"/>
  <c r="E826" i="5"/>
  <c r="X826" i="5" s="1"/>
  <c r="V827" i="5"/>
  <c r="E827" i="5" s="1"/>
  <c r="V828" i="5"/>
  <c r="E828" i="5" s="1"/>
  <c r="X828" i="5" s="1"/>
  <c r="V829" i="5"/>
  <c r="E829" i="5"/>
  <c r="X829" i="5" s="1"/>
  <c r="V830" i="5"/>
  <c r="E830" i="5" s="1"/>
  <c r="X830" i="5" s="1"/>
  <c r="V831" i="5"/>
  <c r="E831" i="5"/>
  <c r="V832" i="5"/>
  <c r="E832" i="5" s="1"/>
  <c r="X832" i="5" s="1"/>
  <c r="V833" i="5"/>
  <c r="E833" i="5" s="1"/>
  <c r="V834" i="5"/>
  <c r="E834" i="5" s="1"/>
  <c r="X834" i="5" s="1"/>
  <c r="V835" i="5"/>
  <c r="E835" i="5" s="1"/>
  <c r="X835" i="5" s="1"/>
  <c r="V836" i="5"/>
  <c r="E836" i="5" s="1"/>
  <c r="X836" i="5" s="1"/>
  <c r="V837" i="5"/>
  <c r="E837" i="5"/>
  <c r="V838" i="5"/>
  <c r="E838" i="5"/>
  <c r="X838" i="5" s="1"/>
  <c r="V839" i="5"/>
  <c r="E839" i="5" s="1"/>
  <c r="V840" i="5"/>
  <c r="E840" i="5" s="1"/>
  <c r="X840" i="5" s="1"/>
  <c r="V841" i="5"/>
  <c r="E841" i="5"/>
  <c r="V842" i="5"/>
  <c r="E842" i="5" s="1"/>
  <c r="X842" i="5" s="1"/>
  <c r="V843" i="5"/>
  <c r="E843" i="5"/>
  <c r="V844" i="5"/>
  <c r="E844" i="5" s="1"/>
  <c r="X844" i="5" s="1"/>
  <c r="V845" i="5"/>
  <c r="E845" i="5" s="1"/>
  <c r="V846" i="5"/>
  <c r="E846" i="5" s="1"/>
  <c r="X846" i="5" s="1"/>
  <c r="V847" i="5"/>
  <c r="E847" i="5" s="1"/>
  <c r="V848" i="5"/>
  <c r="E848" i="5" s="1"/>
  <c r="X848" i="5" s="1"/>
  <c r="V849" i="5"/>
  <c r="E849" i="5"/>
  <c r="V850" i="5"/>
  <c r="E850" i="5"/>
  <c r="X850" i="5" s="1"/>
  <c r="V851" i="5"/>
  <c r="E851" i="5" s="1"/>
  <c r="V852" i="5"/>
  <c r="E852" i="5" s="1"/>
  <c r="V853" i="5"/>
  <c r="E853" i="5"/>
  <c r="V854" i="5"/>
  <c r="E854" i="5" s="1"/>
  <c r="V855" i="5"/>
  <c r="E855" i="5"/>
  <c r="V856" i="5"/>
  <c r="E856" i="5" s="1"/>
  <c r="X856" i="5" s="1"/>
  <c r="V857" i="5"/>
  <c r="E857" i="5" s="1"/>
  <c r="V858" i="5"/>
  <c r="E858" i="5" s="1"/>
  <c r="V859" i="5"/>
  <c r="E859" i="5" s="1"/>
  <c r="V860" i="5"/>
  <c r="E860" i="5" s="1"/>
  <c r="X860" i="5" s="1"/>
  <c r="V861" i="5"/>
  <c r="E861" i="5"/>
  <c r="V862" i="5"/>
  <c r="E862" i="5"/>
  <c r="X862" i="5" s="1"/>
  <c r="V863" i="5"/>
  <c r="E863" i="5" s="1"/>
  <c r="V864" i="5"/>
  <c r="E864" i="5" s="1"/>
  <c r="X864" i="5" s="1"/>
  <c r="V865" i="5"/>
  <c r="E865" i="5"/>
  <c r="X865" i="5" s="1"/>
  <c r="V866" i="5"/>
  <c r="E866" i="5" s="1"/>
  <c r="V867" i="5"/>
  <c r="E867" i="5"/>
  <c r="V868" i="5"/>
  <c r="E868" i="5" s="1"/>
  <c r="V869" i="5"/>
  <c r="E869" i="5" s="1"/>
  <c r="V870" i="5"/>
  <c r="E870" i="5" s="1"/>
  <c r="V871" i="5"/>
  <c r="E871" i="5" s="1"/>
  <c r="X871" i="5" s="1"/>
  <c r="V872" i="5"/>
  <c r="E872" i="5" s="1"/>
  <c r="V873" i="5"/>
  <c r="E873" i="5"/>
  <c r="V874" i="5"/>
  <c r="E874" i="5"/>
  <c r="V875" i="5"/>
  <c r="E875" i="5" s="1"/>
  <c r="V876" i="5"/>
  <c r="E876" i="5" s="1"/>
  <c r="X876" i="5" s="1"/>
  <c r="V877" i="5"/>
  <c r="E877" i="5"/>
  <c r="X877" i="5" s="1"/>
  <c r="V878" i="5"/>
  <c r="E878" i="5" s="1"/>
  <c r="X878" i="5" s="1"/>
  <c r="V879" i="5"/>
  <c r="E879" i="5"/>
  <c r="V880" i="5"/>
  <c r="E880" i="5" s="1"/>
  <c r="X880" i="5" s="1"/>
  <c r="V881" i="5"/>
  <c r="E881" i="5" s="1"/>
  <c r="V882" i="5"/>
  <c r="E882" i="5" s="1"/>
  <c r="V883" i="5"/>
  <c r="E883" i="5" s="1"/>
  <c r="X883" i="5" s="1"/>
  <c r="V884" i="5"/>
  <c r="E884" i="5" s="1"/>
  <c r="V885" i="5"/>
  <c r="E885" i="5"/>
  <c r="V886" i="5"/>
  <c r="E886" i="5"/>
  <c r="V887" i="5"/>
  <c r="E887" i="5" s="1"/>
  <c r="V888" i="5"/>
  <c r="E888" i="5" s="1"/>
  <c r="X888" i="5" s="1"/>
  <c r="V889" i="5"/>
  <c r="E889" i="5"/>
  <c r="X889" i="5" s="1"/>
  <c r="V890" i="5"/>
  <c r="E890" i="5" s="1"/>
  <c r="V891" i="5"/>
  <c r="E891" i="5"/>
  <c r="V892" i="5"/>
  <c r="E892" i="5" s="1"/>
  <c r="V893" i="5"/>
  <c r="E893" i="5" s="1"/>
  <c r="V894" i="5"/>
  <c r="E894" i="5" s="1"/>
  <c r="V895" i="5"/>
  <c r="E895" i="5" s="1"/>
  <c r="X895" i="5" s="1"/>
  <c r="V896" i="5"/>
  <c r="E896" i="5" s="1"/>
  <c r="X896" i="5" s="1"/>
  <c r="V897" i="5"/>
  <c r="E897" i="5"/>
  <c r="V898" i="5"/>
  <c r="E898" i="5"/>
  <c r="V899" i="5"/>
  <c r="E899" i="5" s="1"/>
  <c r="V900" i="5"/>
  <c r="E900" i="5" s="1"/>
  <c r="X900" i="5" s="1"/>
  <c r="V901" i="5"/>
  <c r="E901" i="5"/>
  <c r="X901" i="5" s="1"/>
  <c r="V902" i="5"/>
  <c r="E902" i="5" s="1"/>
  <c r="V903" i="5"/>
  <c r="E903" i="5"/>
  <c r="V904" i="5"/>
  <c r="E904" i="5" s="1"/>
  <c r="X904" i="5" s="1"/>
  <c r="V905" i="5"/>
  <c r="E905" i="5" s="1"/>
  <c r="V906" i="5"/>
  <c r="E906" i="5" s="1"/>
  <c r="X906" i="5" s="1"/>
  <c r="V907" i="5"/>
  <c r="E907" i="5"/>
  <c r="X907" i="5" s="1"/>
  <c r="V908" i="5"/>
  <c r="E908" i="5" s="1"/>
  <c r="X908" i="5" s="1"/>
  <c r="V909" i="5"/>
  <c r="E909" i="5"/>
  <c r="V910" i="5"/>
  <c r="E910" i="5"/>
  <c r="X910" i="5" s="1"/>
  <c r="V911" i="5"/>
  <c r="E911" i="5" s="1"/>
  <c r="V912" i="5"/>
  <c r="E912" i="5" s="1"/>
  <c r="V913" i="5"/>
  <c r="E913" i="5"/>
  <c r="X913" i="5" s="1"/>
  <c r="V914" i="5"/>
  <c r="E914" i="5" s="1"/>
  <c r="V915" i="5"/>
  <c r="E915" i="5"/>
  <c r="V916" i="5"/>
  <c r="E916" i="5" s="1"/>
  <c r="V917" i="5"/>
  <c r="E917" i="5" s="1"/>
  <c r="V918" i="5"/>
  <c r="E918" i="5" s="1"/>
  <c r="V919" i="5"/>
  <c r="E919" i="5" s="1"/>
  <c r="X919" i="5" s="1"/>
  <c r="V920" i="5"/>
  <c r="E920" i="5" s="1"/>
  <c r="X920" i="5" s="1"/>
  <c r="V921" i="5"/>
  <c r="E921" i="5"/>
  <c r="V922" i="5"/>
  <c r="E922" i="5"/>
  <c r="X922" i="5" s="1"/>
  <c r="V923" i="5"/>
  <c r="E923" i="5" s="1"/>
  <c r="V924" i="5"/>
  <c r="E924" i="5" s="1"/>
  <c r="X924" i="5" s="1"/>
  <c r="V925" i="5"/>
  <c r="E925" i="5"/>
  <c r="X925" i="5" s="1"/>
  <c r="V926" i="5"/>
  <c r="E926" i="5" s="1"/>
  <c r="V927" i="5"/>
  <c r="E927" i="5"/>
  <c r="V928" i="5"/>
  <c r="E928" i="5" s="1"/>
  <c r="V929" i="5"/>
  <c r="E929" i="5" s="1"/>
  <c r="V930" i="5"/>
  <c r="E930" i="5" s="1"/>
  <c r="V931" i="5"/>
  <c r="E931" i="5"/>
  <c r="V932" i="5"/>
  <c r="E932" i="5" s="1"/>
  <c r="V933" i="5"/>
  <c r="E933" i="5"/>
  <c r="V934" i="5"/>
  <c r="E934" i="5"/>
  <c r="X934" i="5" s="1"/>
  <c r="V935" i="5"/>
  <c r="E935" i="5" s="1"/>
  <c r="V936" i="5"/>
  <c r="E936" i="5" s="1"/>
  <c r="X936" i="5" s="1"/>
  <c r="V937" i="5"/>
  <c r="E937" i="5"/>
  <c r="X937" i="5" s="1"/>
  <c r="V938" i="5"/>
  <c r="E938" i="5" s="1"/>
  <c r="X938" i="5" s="1"/>
  <c r="V939" i="5"/>
  <c r="E939" i="5"/>
  <c r="V940" i="5"/>
  <c r="E940" i="5" s="1"/>
  <c r="X940" i="5" s="1"/>
  <c r="V941" i="5"/>
  <c r="E941" i="5" s="1"/>
  <c r="V942" i="5"/>
  <c r="E942" i="5" s="1"/>
  <c r="V943" i="5"/>
  <c r="E943" i="5" s="1"/>
  <c r="X943" i="5" s="1"/>
  <c r="V944" i="5"/>
  <c r="E944" i="5" s="1"/>
  <c r="V945" i="5"/>
  <c r="E945" i="5"/>
  <c r="V946" i="5"/>
  <c r="E946" i="5"/>
  <c r="V947" i="5"/>
  <c r="E947" i="5" s="1"/>
  <c r="V948" i="5"/>
  <c r="E948" i="5" s="1"/>
  <c r="X948" i="5" s="1"/>
  <c r="V949" i="5"/>
  <c r="E949" i="5"/>
  <c r="V950" i="5"/>
  <c r="E950" i="5" s="1"/>
  <c r="V951" i="5"/>
  <c r="E951" i="5"/>
  <c r="V952" i="5"/>
  <c r="E952" i="5" s="1"/>
  <c r="V953" i="5"/>
  <c r="E953" i="5" s="1"/>
  <c r="V954" i="5"/>
  <c r="E954" i="5" s="1"/>
  <c r="X954" i="5" s="1"/>
  <c r="V955" i="5"/>
  <c r="E955" i="5"/>
  <c r="X955" i="5" s="1"/>
  <c r="V956" i="5"/>
  <c r="E956" i="5" s="1"/>
  <c r="V957" i="5"/>
  <c r="E957" i="5"/>
  <c r="V958" i="5"/>
  <c r="E958" i="5"/>
  <c r="V959" i="5"/>
  <c r="E959" i="5" s="1"/>
  <c r="V960" i="5"/>
  <c r="E960" i="5" s="1"/>
  <c r="V961" i="5"/>
  <c r="E961" i="5"/>
  <c r="X961" i="5" s="1"/>
  <c r="V962" i="5"/>
  <c r="E962" i="5" s="1"/>
  <c r="X962" i="5" s="1"/>
  <c r="V963" i="5"/>
  <c r="E963" i="5"/>
  <c r="V964" i="5"/>
  <c r="E964" i="5" s="1"/>
  <c r="V965" i="5"/>
  <c r="E965" i="5" s="1"/>
  <c r="V966" i="5"/>
  <c r="E966" i="5" s="1"/>
  <c r="X966" i="5" s="1"/>
  <c r="V967" i="5"/>
  <c r="E967" i="5" s="1"/>
  <c r="X967" i="5" s="1"/>
  <c r="V968" i="5"/>
  <c r="E968" i="5" s="1"/>
  <c r="V969" i="5"/>
  <c r="E969" i="5"/>
  <c r="V970" i="5"/>
  <c r="E970" i="5"/>
  <c r="V971" i="5"/>
  <c r="E971" i="5" s="1"/>
  <c r="V972" i="5"/>
  <c r="E972" i="5" s="1"/>
  <c r="X972" i="5" s="1"/>
  <c r="V973" i="5"/>
  <c r="E973" i="5"/>
  <c r="X973" i="5" s="1"/>
  <c r="V974" i="5"/>
  <c r="E974" i="5" s="1"/>
  <c r="V975" i="5"/>
  <c r="E975" i="5"/>
  <c r="V976" i="5"/>
  <c r="E976" i="5" s="1"/>
  <c r="V977" i="5"/>
  <c r="E977" i="5" s="1"/>
  <c r="V978" i="5"/>
  <c r="E978" i="5" s="1"/>
  <c r="X978" i="5" s="1"/>
  <c r="V979" i="5"/>
  <c r="E979" i="5"/>
  <c r="X979" i="5" s="1"/>
  <c r="V980" i="5"/>
  <c r="E980" i="5" s="1"/>
  <c r="V981" i="5"/>
  <c r="E981" i="5"/>
  <c r="V982" i="5"/>
  <c r="E982" i="5"/>
  <c r="X982" i="5" s="1"/>
  <c r="V983" i="5"/>
  <c r="E983" i="5" s="1"/>
  <c r="V984" i="5"/>
  <c r="E984" i="5" s="1"/>
  <c r="X984" i="5" s="1"/>
  <c r="V985" i="5"/>
  <c r="E985" i="5"/>
  <c r="V986" i="5"/>
  <c r="E986" i="5" s="1"/>
  <c r="X986" i="5" s="1"/>
  <c r="V987" i="5"/>
  <c r="E987" i="5"/>
  <c r="V988" i="5"/>
  <c r="E988" i="5" s="1"/>
  <c r="V989" i="5"/>
  <c r="E989" i="5" s="1"/>
  <c r="V990" i="5"/>
  <c r="E990" i="5" s="1"/>
  <c r="X990" i="5" s="1"/>
  <c r="V991" i="5"/>
  <c r="E991" i="5"/>
  <c r="X991" i="5" s="1"/>
  <c r="V992" i="5"/>
  <c r="E992" i="5" s="1"/>
  <c r="V993" i="5"/>
  <c r="E993" i="5"/>
  <c r="V994" i="5"/>
  <c r="E994" i="5"/>
  <c r="X994" i="5" s="1"/>
  <c r="V995" i="5"/>
  <c r="E995" i="5" s="1"/>
  <c r="V996" i="5"/>
  <c r="E996" i="5" s="1"/>
  <c r="V997" i="5"/>
  <c r="E997" i="5"/>
  <c r="X997" i="5" s="1"/>
  <c r="V998" i="5"/>
  <c r="E998" i="5" s="1"/>
  <c r="X998" i="5" s="1"/>
  <c r="V999" i="5"/>
  <c r="E999" i="5"/>
  <c r="V1000" i="5"/>
  <c r="E1000" i="5" s="1"/>
  <c r="V1001" i="5"/>
  <c r="E1001" i="5" s="1"/>
  <c r="V1002" i="5"/>
  <c r="E1002" i="5" s="1"/>
  <c r="X1002" i="5" s="1"/>
  <c r="V1003" i="5"/>
  <c r="E1003" i="5"/>
  <c r="X1003" i="5" s="1"/>
  <c r="V1004" i="5"/>
  <c r="E1004" i="5" s="1"/>
  <c r="V1005" i="5"/>
  <c r="E1005" i="5"/>
  <c r="V1006" i="5"/>
  <c r="V1007" i="5"/>
  <c r="E1007" i="5" s="1"/>
  <c r="V1008" i="5"/>
  <c r="E1008" i="5" s="1"/>
  <c r="V1009" i="5"/>
  <c r="E1009" i="5"/>
  <c r="V1010" i="5"/>
  <c r="E1010" i="5" s="1"/>
  <c r="X1010" i="5" s="1"/>
  <c r="V1011" i="5"/>
  <c r="E1011" i="5"/>
  <c r="X1011" i="5" s="1"/>
  <c r="V1012" i="5"/>
  <c r="E1012" i="5" s="1"/>
  <c r="V1013" i="5"/>
  <c r="E1013" i="5" s="1"/>
  <c r="V1014" i="5"/>
  <c r="E1014" i="5" s="1"/>
  <c r="X1014" i="5" s="1"/>
  <c r="V1015" i="5"/>
  <c r="E1015" i="5" s="1"/>
  <c r="X1015" i="5" s="1"/>
  <c r="V1016" i="5"/>
  <c r="E1016" i="5" s="1"/>
  <c r="V1017" i="5"/>
  <c r="E1017" i="5"/>
  <c r="V1018" i="5"/>
  <c r="E1018" i="5"/>
  <c r="X1018" i="5" s="1"/>
  <c r="V1019" i="5"/>
  <c r="E1019" i="5" s="1"/>
  <c r="V1020" i="5"/>
  <c r="E1020" i="5" s="1"/>
  <c r="X1020" i="5" s="1"/>
  <c r="V1021" i="5"/>
  <c r="E1021" i="5"/>
  <c r="V1022" i="5"/>
  <c r="E1022" i="5" s="1"/>
  <c r="X1022" i="5" s="1"/>
  <c r="V1023" i="5"/>
  <c r="E1023" i="5"/>
  <c r="V1024" i="5"/>
  <c r="E1024" i="5" s="1"/>
  <c r="V1025" i="5"/>
  <c r="E1025" i="5" s="1"/>
  <c r="V1026" i="5"/>
  <c r="E1026" i="5" s="1"/>
  <c r="X1026" i="5" s="1"/>
  <c r="V1027" i="5"/>
  <c r="E1027" i="5"/>
  <c r="X1027" i="5" s="1"/>
  <c r="V1028" i="5"/>
  <c r="E1028" i="5" s="1"/>
  <c r="V1029" i="5"/>
  <c r="E1029" i="5"/>
  <c r="V1030" i="5"/>
  <c r="E1030" i="5" s="1"/>
  <c r="V1031" i="5"/>
  <c r="E1031" i="5" s="1"/>
  <c r="X1031" i="5" s="1"/>
  <c r="V1032" i="5"/>
  <c r="E1032" i="5"/>
  <c r="V1033" i="5"/>
  <c r="E1033" i="5"/>
  <c r="V1034" i="5"/>
  <c r="E1034" i="5" s="1"/>
  <c r="V1035" i="5"/>
  <c r="E1035" i="5"/>
  <c r="V1036" i="5"/>
  <c r="E1036" i="5"/>
  <c r="V1037" i="5"/>
  <c r="E1037" i="5" s="1"/>
  <c r="V1038" i="5"/>
  <c r="E1038" i="5"/>
  <c r="X1038" i="5" s="1"/>
  <c r="V1039" i="5"/>
  <c r="E1039" i="5" s="1"/>
  <c r="X1039" i="5" s="1"/>
  <c r="V1040" i="5"/>
  <c r="E1040" i="5" s="1"/>
  <c r="V1041" i="5"/>
  <c r="E1041" i="5"/>
  <c r="V1042" i="5"/>
  <c r="E1042" i="5"/>
  <c r="X1042" i="5" s="1"/>
  <c r="V1043" i="5"/>
  <c r="E1043" i="5" s="1"/>
  <c r="V1044" i="5"/>
  <c r="E1044" i="5"/>
  <c r="V1045" i="5"/>
  <c r="E1045" i="5" s="1"/>
  <c r="X1045" i="5" s="1"/>
  <c r="V1046" i="5"/>
  <c r="E1046" i="5" s="1"/>
  <c r="V1047" i="5"/>
  <c r="E1047" i="5"/>
  <c r="V1048" i="5"/>
  <c r="E1048" i="5"/>
  <c r="X1048" i="5" s="1"/>
  <c r="V1049" i="5"/>
  <c r="E1049" i="5" s="1"/>
  <c r="V1050" i="5"/>
  <c r="E1050" i="5"/>
  <c r="X1050" i="5" s="1"/>
  <c r="V1051" i="5"/>
  <c r="E1051" i="5" s="1"/>
  <c r="X1051" i="5" s="1"/>
  <c r="V1052" i="5"/>
  <c r="E1052" i="5" s="1"/>
  <c r="V1053" i="5"/>
  <c r="E1053" i="5"/>
  <c r="V1054" i="5"/>
  <c r="E1054" i="5"/>
  <c r="X1054" i="5" s="1"/>
  <c r="V1055" i="5"/>
  <c r="E1055" i="5" s="1"/>
  <c r="V1056" i="5"/>
  <c r="E1056" i="5"/>
  <c r="V1057" i="5"/>
  <c r="E1057" i="5" s="1"/>
  <c r="X1057" i="5" s="1"/>
  <c r="V1058" i="5"/>
  <c r="E1058" i="5" s="1"/>
  <c r="X1058" i="5" s="1"/>
  <c r="V1059" i="5"/>
  <c r="E1059" i="5"/>
  <c r="V1060" i="5"/>
  <c r="E1060" i="5" s="1"/>
  <c r="V1061" i="5"/>
  <c r="E1061" i="5" s="1"/>
  <c r="V1062" i="5"/>
  <c r="E1062" i="5"/>
  <c r="X1062" i="5" s="1"/>
  <c r="V1063" i="5"/>
  <c r="E1063" i="5"/>
  <c r="X1063" i="5" s="1"/>
  <c r="V1064" i="5"/>
  <c r="E1064" i="5" s="1"/>
  <c r="V1065" i="5"/>
  <c r="E1065" i="5"/>
  <c r="V1066" i="5"/>
  <c r="E1066" i="5" s="1"/>
  <c r="X1066" i="5" s="1"/>
  <c r="V1067" i="5"/>
  <c r="E1067" i="5" s="1"/>
  <c r="V1068" i="5"/>
  <c r="E1068" i="5"/>
  <c r="X1068" i="5" s="1"/>
  <c r="V1069" i="5"/>
  <c r="E1069" i="5"/>
  <c r="X1069" i="5" s="1"/>
  <c r="V1070" i="5"/>
  <c r="E1070" i="5" s="1"/>
  <c r="X1070" i="5" s="1"/>
  <c r="V1071" i="5"/>
  <c r="E1071" i="5"/>
  <c r="V1072" i="5"/>
  <c r="E1072" i="5"/>
  <c r="V1073" i="5"/>
  <c r="E1073" i="5" s="1"/>
  <c r="V1074" i="5"/>
  <c r="E1074" i="5"/>
  <c r="V1075" i="5"/>
  <c r="E1075" i="5" s="1"/>
  <c r="X1075" i="5" s="1"/>
  <c r="V1076" i="5"/>
  <c r="E1076" i="5" s="1"/>
  <c r="V1077" i="5"/>
  <c r="E1077" i="5"/>
  <c r="V1078" i="5"/>
  <c r="E1078" i="5"/>
  <c r="X1078" i="5" s="1"/>
  <c r="V1079" i="5"/>
  <c r="E1079" i="5" s="1"/>
  <c r="V1080" i="5"/>
  <c r="E1080" i="5"/>
  <c r="V1081" i="5"/>
  <c r="E1081" i="5" s="1"/>
  <c r="X1081" i="5" s="1"/>
  <c r="V1082" i="5"/>
  <c r="E1082" i="5" s="1"/>
  <c r="X1082" i="5" s="1"/>
  <c r="V1083" i="5"/>
  <c r="E1083" i="5"/>
  <c r="V1084" i="5"/>
  <c r="E1084" i="5"/>
  <c r="V1085" i="5"/>
  <c r="E1085" i="5" s="1"/>
  <c r="V1086" i="5"/>
  <c r="E1086" i="5"/>
  <c r="V1087" i="5"/>
  <c r="E1087" i="5" s="1"/>
  <c r="X1087" i="5" s="1"/>
  <c r="V1088" i="5"/>
  <c r="E1088" i="5" s="1"/>
  <c r="V1089" i="5"/>
  <c r="E1089" i="5"/>
  <c r="V1090" i="5"/>
  <c r="E1090" i="5"/>
  <c r="X1090" i="5" s="1"/>
  <c r="V1091" i="5"/>
  <c r="E1091" i="5" s="1"/>
  <c r="V1092" i="5"/>
  <c r="E1092" i="5"/>
  <c r="X1092" i="5" s="1"/>
  <c r="V1093" i="5"/>
  <c r="E1093" i="5" s="1"/>
  <c r="X1093" i="5" s="1"/>
  <c r="V1094" i="5"/>
  <c r="E1094" i="5" s="1"/>
  <c r="X1094" i="5" s="1"/>
  <c r="V1095" i="5"/>
  <c r="E1095" i="5"/>
  <c r="V1096" i="5"/>
  <c r="E1096" i="5" s="1"/>
  <c r="V1097" i="5"/>
  <c r="E1097" i="5" s="1"/>
  <c r="V1098" i="5"/>
  <c r="E1098" i="5"/>
  <c r="X1098" i="5" s="1"/>
  <c r="V1099" i="5"/>
  <c r="E1099" i="5"/>
  <c r="X1099" i="5" s="1"/>
  <c r="V1100" i="5"/>
  <c r="E1100" i="5" s="1"/>
  <c r="V1101" i="5"/>
  <c r="E1101" i="5"/>
  <c r="V1102" i="5"/>
  <c r="E1102" i="5" s="1"/>
  <c r="X1102" i="5" s="1"/>
  <c r="V1103" i="5"/>
  <c r="E1103" i="5" s="1"/>
  <c r="V1104" i="5"/>
  <c r="E1104" i="5"/>
  <c r="V1105" i="5"/>
  <c r="E1105" i="5"/>
  <c r="X1105" i="5" s="1"/>
  <c r="V1106" i="5"/>
  <c r="E1106" i="5" s="1"/>
  <c r="X1106" i="5" s="1"/>
  <c r="V1107" i="5"/>
  <c r="E1107" i="5"/>
  <c r="V1108" i="5"/>
  <c r="E1108" i="5"/>
  <c r="V1109" i="5"/>
  <c r="E1109" i="5" s="1"/>
  <c r="V1110" i="5"/>
  <c r="E1110" i="5"/>
  <c r="X1110" i="5" s="1"/>
  <c r="V1111" i="5"/>
  <c r="E1111" i="5" s="1"/>
  <c r="X1111" i="5" s="1"/>
  <c r="V1112" i="5"/>
  <c r="E1112" i="5" s="1"/>
  <c r="V1113" i="5"/>
  <c r="E1113" i="5"/>
  <c r="V1114" i="5"/>
  <c r="E1114" i="5" s="1"/>
  <c r="X1114" i="5" s="1"/>
  <c r="V1115" i="5"/>
  <c r="E1115" i="5" s="1"/>
  <c r="V1116" i="5"/>
  <c r="E1116" i="5"/>
  <c r="V1117" i="5"/>
  <c r="E1117" i="5" s="1"/>
  <c r="V1118" i="5"/>
  <c r="E1118" i="5" s="1"/>
  <c r="X1118" i="5" s="1"/>
  <c r="V1119" i="5"/>
  <c r="E1119" i="5"/>
  <c r="V1120" i="5"/>
  <c r="E1120" i="5"/>
  <c r="V1121" i="5"/>
  <c r="E1121" i="5" s="1"/>
  <c r="V1122" i="5"/>
  <c r="E1122" i="5"/>
  <c r="X1122" i="5" s="1"/>
  <c r="V1123" i="5"/>
  <c r="E1123" i="5" s="1"/>
  <c r="X1123" i="5" s="1"/>
  <c r="V1124" i="5"/>
  <c r="E1124" i="5" s="1"/>
  <c r="V1125" i="5"/>
  <c r="E1125" i="5"/>
  <c r="V1126" i="5"/>
  <c r="E1126" i="5"/>
  <c r="X1126" i="5" s="1"/>
  <c r="V1127" i="5"/>
  <c r="E1127" i="5" s="1"/>
  <c r="V1128" i="5"/>
  <c r="E1128" i="5"/>
  <c r="V1129" i="5"/>
  <c r="E1129" i="5" s="1"/>
  <c r="X1129" i="5" s="1"/>
  <c r="V1130" i="5"/>
  <c r="E1130" i="5" s="1"/>
  <c r="X1130" i="5" s="1"/>
  <c r="V1131" i="5"/>
  <c r="E1131" i="5"/>
  <c r="V1132" i="5"/>
  <c r="E1132" i="5" s="1"/>
  <c r="V1133" i="5"/>
  <c r="E1133" i="5" s="1"/>
  <c r="V1134" i="5"/>
  <c r="E1134" i="5"/>
  <c r="V1135" i="5"/>
  <c r="E1135" i="5"/>
  <c r="X1135" i="5" s="1"/>
  <c r="V1136" i="5"/>
  <c r="E1136" i="5" s="1"/>
  <c r="X1136" i="5" s="1"/>
  <c r="V1137" i="5"/>
  <c r="E1137" i="5"/>
  <c r="V1138" i="5"/>
  <c r="E1138" i="5" s="1"/>
  <c r="V1139" i="5"/>
  <c r="E1139" i="5" s="1"/>
  <c r="V1140" i="5"/>
  <c r="E1140" i="5"/>
  <c r="V1141" i="5"/>
  <c r="E1141" i="5"/>
  <c r="V1142" i="5"/>
  <c r="E1142" i="5" s="1"/>
  <c r="X1142" i="5" s="1"/>
  <c r="V1143" i="5"/>
  <c r="E1143" i="5" s="1"/>
  <c r="V1144" i="5"/>
  <c r="E1144" i="5"/>
  <c r="V1145" i="5"/>
  <c r="E1145" i="5" s="1"/>
  <c r="V1146" i="5"/>
  <c r="E1146" i="5"/>
  <c r="V1147" i="5"/>
  <c r="E1147" i="5"/>
  <c r="V1148" i="5"/>
  <c r="E1148" i="5" s="1"/>
  <c r="X1148" i="5" s="1"/>
  <c r="V1149" i="5"/>
  <c r="E1149" i="5" s="1"/>
  <c r="V1150" i="5"/>
  <c r="E1150" i="5" s="1"/>
  <c r="V1151" i="5"/>
  <c r="E1151" i="5" s="1"/>
  <c r="V1152" i="5"/>
  <c r="E1152" i="5"/>
  <c r="X1152" i="5" s="1"/>
  <c r="V1153" i="5"/>
  <c r="E1153" i="5"/>
  <c r="X1153" i="5" s="1"/>
  <c r="V1154" i="5"/>
  <c r="E1154" i="5" s="1"/>
  <c r="X1154" i="5" s="1"/>
  <c r="V1155" i="5"/>
  <c r="E1155" i="5" s="1"/>
  <c r="V1156" i="5"/>
  <c r="E1156" i="5" s="1"/>
  <c r="X1156" i="5" s="1"/>
  <c r="V1157" i="5"/>
  <c r="E1157" i="5" s="1"/>
  <c r="X1157" i="5" s="1"/>
  <c r="V1158" i="5"/>
  <c r="E1158" i="5" s="1"/>
  <c r="X1158" i="5" s="1"/>
  <c r="V1159" i="5"/>
  <c r="E1159" i="5"/>
  <c r="X1159" i="5" s="1"/>
  <c r="V1160" i="5"/>
  <c r="E1160" i="5" s="1"/>
  <c r="X1160" i="5" s="1"/>
  <c r="V1161" i="5"/>
  <c r="E1161" i="5" s="1"/>
  <c r="X1161" i="5" s="1"/>
  <c r="V1162" i="5"/>
  <c r="E1162" i="5" s="1"/>
  <c r="V1163" i="5"/>
  <c r="E1163" i="5" s="1"/>
  <c r="V1164" i="5"/>
  <c r="E1164" i="5"/>
  <c r="V1165" i="5"/>
  <c r="E1165" i="5" s="1"/>
  <c r="X1165" i="5" s="1"/>
  <c r="V1166" i="5"/>
  <c r="E1166" i="5" s="1"/>
  <c r="X1166" i="5" s="1"/>
  <c r="V1167" i="5"/>
  <c r="E1167" i="5" s="1"/>
  <c r="V1168" i="5"/>
  <c r="E1168" i="5" s="1"/>
  <c r="X1168" i="5" s="1"/>
  <c r="V1169" i="5"/>
  <c r="E1169" i="5" s="1"/>
  <c r="V1170" i="5"/>
  <c r="E1170" i="5"/>
  <c r="X1170" i="5" s="1"/>
  <c r="V1171" i="5"/>
  <c r="E1171" i="5"/>
  <c r="X1171" i="5" s="1"/>
  <c r="V1172" i="5"/>
  <c r="E1172" i="5" s="1"/>
  <c r="X1172" i="5" s="1"/>
  <c r="V1173" i="5"/>
  <c r="E1173" i="5"/>
  <c r="V1174" i="5"/>
  <c r="E1174" i="5" s="1"/>
  <c r="V1175" i="5"/>
  <c r="E1175" i="5" s="1"/>
  <c r="V1176" i="5"/>
  <c r="E1176" i="5"/>
  <c r="X1176" i="5" s="1"/>
  <c r="V1177" i="5"/>
  <c r="E1177" i="5"/>
  <c r="X1177" i="5" s="1"/>
  <c r="V1178" i="5"/>
  <c r="E1178" i="5" s="1"/>
  <c r="X1178" i="5" s="1"/>
  <c r="V1179" i="5"/>
  <c r="E1179" i="5" s="1"/>
  <c r="V1180" i="5"/>
  <c r="E1180" i="5"/>
  <c r="V1181" i="5"/>
  <c r="E1181" i="5" s="1"/>
  <c r="V1182" i="5"/>
  <c r="E1182" i="5"/>
  <c r="X1182" i="5" s="1"/>
  <c r="V1183" i="5"/>
  <c r="E1183" i="5"/>
  <c r="X1183" i="5" s="1"/>
  <c r="V1184" i="5"/>
  <c r="E1184" i="5" s="1"/>
  <c r="X1184" i="5" s="1"/>
  <c r="V1185" i="5"/>
  <c r="E1185" i="5" s="1"/>
  <c r="V1186" i="5"/>
  <c r="E1186" i="5" s="1"/>
  <c r="X1186" i="5" s="1"/>
  <c r="V1187" i="5"/>
  <c r="E1187" i="5" s="1"/>
  <c r="V1188" i="5"/>
  <c r="E1188" i="5"/>
  <c r="V1189" i="5"/>
  <c r="E1189" i="5"/>
  <c r="X1189" i="5" s="1"/>
  <c r="V1190" i="5"/>
  <c r="E1190" i="5" s="1"/>
  <c r="V1191" i="5"/>
  <c r="E1191" i="5" s="1"/>
  <c r="V1192" i="5"/>
  <c r="E1192" i="5" s="1"/>
  <c r="X1192" i="5" s="1"/>
  <c r="V1193" i="5"/>
  <c r="E1193" i="5" s="1"/>
  <c r="V1194" i="5"/>
  <c r="E1194" i="5" s="1"/>
  <c r="V1195" i="5"/>
  <c r="E1195" i="5"/>
  <c r="X1195" i="5" s="1"/>
  <c r="V1196" i="5"/>
  <c r="E1196" i="5" s="1"/>
  <c r="V1197" i="5"/>
  <c r="E1197" i="5" s="1"/>
  <c r="V1198" i="5"/>
  <c r="E1198" i="5" s="1"/>
  <c r="V1199" i="5"/>
  <c r="E1199" i="5" s="1"/>
  <c r="V1200" i="5"/>
  <c r="E1200" i="5"/>
  <c r="X1200" i="5" s="1"/>
  <c r="V1201" i="5"/>
  <c r="E1201" i="5" s="1"/>
  <c r="X1201" i="5" s="1"/>
  <c r="V1202" i="5"/>
  <c r="E1202" i="5" s="1"/>
  <c r="V1203" i="5"/>
  <c r="E1203" i="5" s="1"/>
  <c r="V1204" i="5"/>
  <c r="E1204" i="5" s="1"/>
  <c r="V1205" i="5"/>
  <c r="E1205" i="5" s="1"/>
  <c r="V1206" i="5"/>
  <c r="E1206" i="5"/>
  <c r="V1207" i="5"/>
  <c r="E1207" i="5"/>
  <c r="V1208" i="5"/>
  <c r="E1208" i="5" s="1"/>
  <c r="X1208" i="5" s="1"/>
  <c r="V1209" i="5"/>
  <c r="E1209" i="5"/>
  <c r="V1210" i="5"/>
  <c r="E1210" i="5" s="1"/>
  <c r="X1210" i="5" s="1"/>
  <c r="V1211" i="5"/>
  <c r="E1211" i="5" s="1"/>
  <c r="V1212" i="5"/>
  <c r="E1212" i="5"/>
  <c r="X1212" i="5" s="1"/>
  <c r="V1213" i="5"/>
  <c r="E1213" i="5"/>
  <c r="V1214" i="5"/>
  <c r="E1214" i="5" s="1"/>
  <c r="V1215" i="5"/>
  <c r="E1215" i="5" s="1"/>
  <c r="V1216" i="5"/>
  <c r="E1216" i="5"/>
  <c r="X1216" i="5" s="1"/>
  <c r="V1217" i="5"/>
  <c r="E1217" i="5" s="1"/>
  <c r="V1218" i="5"/>
  <c r="E1218" i="5"/>
  <c r="X1218" i="5" s="1"/>
  <c r="V1219" i="5"/>
  <c r="E1219" i="5"/>
  <c r="X1219" i="5" s="1"/>
  <c r="V1220" i="5"/>
  <c r="E1220" i="5" s="1"/>
  <c r="X1220" i="5" s="1"/>
  <c r="V1221" i="5"/>
  <c r="E1221" i="5" s="1"/>
  <c r="V1222" i="5"/>
  <c r="E1222" i="5" s="1"/>
  <c r="V1223" i="5"/>
  <c r="E1223" i="5" s="1"/>
  <c r="V1224" i="5"/>
  <c r="E1224" i="5"/>
  <c r="X1224" i="5" s="1"/>
  <c r="V1225" i="5"/>
  <c r="E1225" i="5"/>
  <c r="X1225" i="5" s="1"/>
  <c r="V1226" i="5"/>
  <c r="E1226" i="5" s="1"/>
  <c r="V1227" i="5"/>
  <c r="E1227" i="5" s="1"/>
  <c r="V1228" i="5"/>
  <c r="E1228" i="5" s="1"/>
  <c r="V1229" i="5"/>
  <c r="E1229" i="5" s="1"/>
  <c r="V1230" i="5"/>
  <c r="E1230" i="5" s="1"/>
  <c r="V1231" i="5"/>
  <c r="E1231" i="5"/>
  <c r="V1232" i="5"/>
  <c r="E1232" i="5" s="1"/>
  <c r="X1232" i="5" s="1"/>
  <c r="V1233" i="5"/>
  <c r="E1233" i="5" s="1"/>
  <c r="X1233" i="5" s="1"/>
  <c r="V1234" i="5"/>
  <c r="E1234" i="5" s="1"/>
  <c r="V1235" i="5"/>
  <c r="E1235" i="5" s="1"/>
  <c r="V1236" i="5"/>
  <c r="E1236" i="5"/>
  <c r="X1236" i="5" s="1"/>
  <c r="V1237" i="5"/>
  <c r="E1237" i="5" s="1"/>
  <c r="X1237" i="5" s="1"/>
  <c r="V1238" i="5"/>
  <c r="E1238" i="5" s="1"/>
  <c r="V1239" i="5"/>
  <c r="E1239" i="5" s="1"/>
  <c r="V1240" i="5"/>
  <c r="E1240" i="5" s="1"/>
  <c r="X1240" i="5" s="1"/>
  <c r="V1241" i="5"/>
  <c r="E1241" i="5" s="1"/>
  <c r="X1241" i="5" s="1"/>
  <c r="V1242" i="5"/>
  <c r="E1242" i="5"/>
  <c r="X1242" i="5" s="1"/>
  <c r="V1243" i="5"/>
  <c r="E1243" i="5"/>
  <c r="V1244" i="5"/>
  <c r="E1244" i="5" s="1"/>
  <c r="V1245" i="5"/>
  <c r="E1245" i="5"/>
  <c r="X1245" i="5" s="1"/>
  <c r="V1246" i="5"/>
  <c r="E1246" i="5" s="1"/>
  <c r="X1246" i="5" s="1"/>
  <c r="V1247" i="5"/>
  <c r="E1247" i="5" s="1"/>
  <c r="V1248" i="5"/>
  <c r="E1248" i="5"/>
  <c r="X1248" i="5" s="1"/>
  <c r="V1249" i="5"/>
  <c r="E1249" i="5"/>
  <c r="X1249" i="5" s="1"/>
  <c r="V1250" i="5"/>
  <c r="E1250" i="5" s="1"/>
  <c r="X1250" i="5" s="1"/>
  <c r="V1251" i="5"/>
  <c r="E1251" i="5" s="1"/>
  <c r="V1252" i="5"/>
  <c r="E1252" i="5"/>
  <c r="X1252" i="5" s="1"/>
  <c r="V1253" i="5"/>
  <c r="E1253" i="5" s="1"/>
  <c r="V1254" i="5"/>
  <c r="E1254" i="5"/>
  <c r="V1255" i="5"/>
  <c r="E1255" i="5"/>
  <c r="V1256" i="5"/>
  <c r="E1256" i="5" s="1"/>
  <c r="X1256" i="5" s="1"/>
  <c r="V1257" i="5"/>
  <c r="E1257" i="5" s="1"/>
  <c r="V1258" i="5"/>
  <c r="E1258" i="5" s="1"/>
  <c r="V1259" i="5"/>
  <c r="E1259" i="5" s="1"/>
  <c r="V1260" i="5"/>
  <c r="E1260" i="5"/>
  <c r="X1260" i="5" s="1"/>
  <c r="V1261" i="5"/>
  <c r="E1261" i="5"/>
  <c r="X1261" i="5" s="1"/>
  <c r="V1262" i="5"/>
  <c r="E1262" i="5" s="1"/>
  <c r="V1263" i="5"/>
  <c r="E1263" i="5" s="1"/>
  <c r="V1264" i="5"/>
  <c r="E1264" i="5" s="1"/>
  <c r="X1264" i="5" s="1"/>
  <c r="V1265" i="5"/>
  <c r="E1265" i="5" s="1"/>
  <c r="V1266" i="5"/>
  <c r="E1266" i="5" s="1"/>
  <c r="V1267" i="5"/>
  <c r="E1267" i="5"/>
  <c r="X1267" i="5" s="1"/>
  <c r="V1268" i="5"/>
  <c r="E1268" i="5" s="1"/>
  <c r="X1268" i="5" s="1"/>
  <c r="V1269" i="5"/>
  <c r="E1269" i="5" s="1"/>
  <c r="V1270" i="5"/>
  <c r="E1270" i="5" s="1"/>
  <c r="V1271" i="5"/>
  <c r="E1271" i="5" s="1"/>
  <c r="V1272" i="5"/>
  <c r="E1272" i="5"/>
  <c r="X1272" i="5" s="1"/>
  <c r="V1273" i="5"/>
  <c r="E1273" i="5" s="1"/>
  <c r="X1273" i="5" s="1"/>
  <c r="V1274" i="5"/>
  <c r="E1274" i="5" s="1"/>
  <c r="V1275" i="5"/>
  <c r="E1275" i="5" s="1"/>
  <c r="V1276" i="5"/>
  <c r="E1276" i="5" s="1"/>
  <c r="X1276" i="5" s="1"/>
  <c r="V1277" i="5"/>
  <c r="E1277" i="5" s="1"/>
  <c r="V1278" i="5"/>
  <c r="E1278" i="5"/>
  <c r="V1279" i="5"/>
  <c r="E1279" i="5"/>
  <c r="X1279" i="5" s="1"/>
  <c r="V1280" i="5"/>
  <c r="E1280" i="5" s="1"/>
  <c r="X1280" i="5" s="1"/>
  <c r="V1281" i="5"/>
  <c r="E1281" i="5"/>
  <c r="V1282" i="5"/>
  <c r="E1282" i="5" s="1"/>
  <c r="V1283" i="5"/>
  <c r="E1283" i="5" s="1"/>
  <c r="V1284" i="5"/>
  <c r="E1284" i="5"/>
  <c r="X1284" i="5" s="1"/>
  <c r="V1285" i="5"/>
  <c r="E1285" i="5"/>
  <c r="V1286" i="5"/>
  <c r="E1286" i="5" s="1"/>
  <c r="V1287" i="5"/>
  <c r="E1287" i="5" s="1"/>
  <c r="V1288" i="5"/>
  <c r="E1288" i="5"/>
  <c r="X1288" i="5" s="1"/>
  <c r="V1289" i="5"/>
  <c r="E1289" i="5" s="1"/>
  <c r="V1290" i="5"/>
  <c r="E1290" i="5"/>
  <c r="X1290" i="5" s="1"/>
  <c r="V1291" i="5"/>
  <c r="E1291" i="5"/>
  <c r="V1292" i="5"/>
  <c r="E1292" i="5" s="1"/>
  <c r="V1293" i="5"/>
  <c r="E1293" i="5" s="1"/>
  <c r="V1294" i="5"/>
  <c r="E1294" i="5" s="1"/>
  <c r="V1295" i="5"/>
  <c r="E1295" i="5" s="1"/>
  <c r="V1296" i="5"/>
  <c r="E1296" i="5"/>
  <c r="X1296" i="5" s="1"/>
  <c r="V1297" i="5"/>
  <c r="E1297" i="5"/>
  <c r="V1298" i="5"/>
  <c r="E1298" i="5" s="1"/>
  <c r="V1299" i="5"/>
  <c r="E1299" i="5" s="1"/>
  <c r="V1300" i="5"/>
  <c r="E1300" i="5" s="1"/>
  <c r="X1300" i="5" s="1"/>
  <c r="V1301" i="5"/>
  <c r="E1301" i="5" s="1"/>
  <c r="V1302" i="5"/>
  <c r="E1302" i="5" s="1"/>
  <c r="V1303" i="5"/>
  <c r="E1303" i="5"/>
  <c r="V1304" i="5"/>
  <c r="E1304" i="5" s="1"/>
  <c r="V1305" i="5"/>
  <c r="E1305" i="5" s="1"/>
  <c r="V1306" i="5"/>
  <c r="E1306" i="5" s="1"/>
  <c r="V1307" i="5"/>
  <c r="E1307" i="5" s="1"/>
  <c r="V1308" i="5"/>
  <c r="E1308" i="5"/>
  <c r="X1308" i="5" s="1"/>
  <c r="V1309" i="5"/>
  <c r="E1309" i="5" s="1"/>
  <c r="X1309" i="5" s="1"/>
  <c r="V1310" i="5"/>
  <c r="E1310" i="5" s="1"/>
  <c r="V1311" i="5"/>
  <c r="E1311" i="5" s="1"/>
  <c r="V1312" i="5"/>
  <c r="E1312" i="5" s="1"/>
  <c r="X1312" i="5" s="1"/>
  <c r="V1313" i="5"/>
  <c r="E1313" i="5" s="1"/>
  <c r="V1314" i="5"/>
  <c r="E1314" i="5"/>
  <c r="V1315" i="5"/>
  <c r="E1315" i="5"/>
  <c r="X1315" i="5" s="1"/>
  <c r="V1316" i="5"/>
  <c r="E1316" i="5" s="1"/>
  <c r="X1316" i="5" s="1"/>
  <c r="V1317" i="5"/>
  <c r="E1317" i="5"/>
  <c r="V1318" i="5"/>
  <c r="E1318" i="5" s="1"/>
  <c r="V1319" i="5"/>
  <c r="E1319" i="5" s="1"/>
  <c r="V1320" i="5"/>
  <c r="E1320" i="5"/>
  <c r="X1320" i="5" s="1"/>
  <c r="V1321" i="5"/>
  <c r="E1321" i="5"/>
  <c r="V1322" i="5"/>
  <c r="E1322" i="5" s="1"/>
  <c r="V1323" i="5"/>
  <c r="E1323" i="5" s="1"/>
  <c r="V1324" i="5"/>
  <c r="E1324" i="5"/>
  <c r="X1324" i="5" s="1"/>
  <c r="V1325" i="5"/>
  <c r="E1325" i="5" s="1"/>
  <c r="V1326" i="5"/>
  <c r="E1326" i="5"/>
  <c r="V1327" i="5"/>
  <c r="E1327" i="5"/>
  <c r="V1328" i="5"/>
  <c r="E1328" i="5" s="1"/>
  <c r="V1329" i="5"/>
  <c r="E1329" i="5" s="1"/>
  <c r="V1330" i="5"/>
  <c r="E1330" i="5" s="1"/>
  <c r="V1331" i="5"/>
  <c r="E1331" i="5" s="1"/>
  <c r="V1332" i="5"/>
  <c r="E1332" i="5"/>
  <c r="X1332" i="5" s="1"/>
  <c r="V1333" i="5"/>
  <c r="E1333" i="5"/>
  <c r="V1334" i="5"/>
  <c r="E1334" i="5" s="1"/>
  <c r="V1335" i="5"/>
  <c r="E1335" i="5" s="1"/>
  <c r="V1336" i="5"/>
  <c r="E1336" i="5" s="1"/>
  <c r="X1336" i="5" s="1"/>
  <c r="V1337" i="5"/>
  <c r="E1337" i="5" s="1"/>
  <c r="V1338" i="5"/>
  <c r="E1338" i="5" s="1"/>
  <c r="V1339" i="5"/>
  <c r="E1339" i="5"/>
  <c r="X1339" i="5" s="1"/>
  <c r="V1340" i="5"/>
  <c r="E1340" i="5" s="1"/>
  <c r="V1341" i="5"/>
  <c r="E1341" i="5" s="1"/>
  <c r="V1342" i="5"/>
  <c r="E1342" i="5" s="1"/>
  <c r="X1342" i="5" s="1"/>
  <c r="V1343" i="5"/>
  <c r="E1343" i="5" s="1"/>
  <c r="V1344" i="5"/>
  <c r="E1344" i="5"/>
  <c r="X1344" i="5" s="1"/>
  <c r="V1345" i="5"/>
  <c r="E1345" i="5" s="1"/>
  <c r="X1345" i="5" s="1"/>
  <c r="V1346" i="5"/>
  <c r="E1346" i="5" s="1"/>
  <c r="V1347" i="5"/>
  <c r="E1347" i="5" s="1"/>
  <c r="V1348" i="5"/>
  <c r="E1348" i="5" s="1"/>
  <c r="V1349" i="5"/>
  <c r="E1349" i="5" s="1"/>
  <c r="V1350" i="5"/>
  <c r="E1350" i="5"/>
  <c r="V1351" i="5"/>
  <c r="E1351" i="5"/>
  <c r="X1351" i="5" s="1"/>
  <c r="V1352" i="5"/>
  <c r="E1352" i="5" s="1"/>
  <c r="V1353" i="5"/>
  <c r="E1353" i="5"/>
  <c r="V1354" i="5"/>
  <c r="E1354" i="5" s="1"/>
  <c r="V1355" i="5"/>
  <c r="E1355" i="5" s="1"/>
  <c r="V1356" i="5"/>
  <c r="E1356" i="5"/>
  <c r="X1356" i="5" s="1"/>
  <c r="V1357" i="5"/>
  <c r="E1357" i="5"/>
  <c r="X1357" i="5" s="1"/>
  <c r="V1359" i="5"/>
  <c r="E1359" i="5" s="1"/>
  <c r="V1360" i="5"/>
  <c r="E1360" i="5"/>
  <c r="V1361" i="5"/>
  <c r="E1361" i="5" s="1"/>
  <c r="V1362" i="5"/>
  <c r="E1362" i="5"/>
  <c r="X1362" i="5" s="1"/>
  <c r="V1363" i="5"/>
  <c r="E1363" i="5"/>
  <c r="X1363" i="5" s="1"/>
  <c r="V1364" i="5"/>
  <c r="E1364" i="5" s="1"/>
  <c r="X1364" i="5" s="1"/>
  <c r="V1365" i="5"/>
  <c r="E1365" i="5" s="1"/>
  <c r="V1366" i="5"/>
  <c r="E1366" i="5" s="1"/>
  <c r="V1367" i="5"/>
  <c r="E1367" i="5" s="1"/>
  <c r="V1368" i="5"/>
  <c r="E1368" i="5"/>
  <c r="V1369" i="5"/>
  <c r="E1369" i="5"/>
  <c r="X1369" i="5" s="1"/>
  <c r="V1371" i="5"/>
  <c r="E1371" i="5" s="1"/>
  <c r="V1372" i="5"/>
  <c r="E1372" i="5" s="1"/>
  <c r="X1372" i="5" s="1"/>
  <c r="V1373" i="5"/>
  <c r="E1373" i="5" s="1"/>
  <c r="V1374" i="5"/>
  <c r="E1374" i="5" s="1"/>
  <c r="V1375" i="5"/>
  <c r="E1375" i="5"/>
  <c r="V1376" i="5"/>
  <c r="E1376" i="5" s="1"/>
  <c r="V1377" i="5"/>
  <c r="E1377" i="5" s="1"/>
  <c r="V1378" i="5"/>
  <c r="E1378" i="5" s="1"/>
  <c r="V1379" i="5"/>
  <c r="E1379" i="5" s="1"/>
  <c r="V1380" i="5"/>
  <c r="E1380" i="5"/>
  <c r="X1380" i="5" s="1"/>
  <c r="V1381" i="5"/>
  <c r="E1381" i="5" s="1"/>
  <c r="X1381" i="5" s="1"/>
  <c r="V1382" i="5"/>
  <c r="E1382" i="5" s="1"/>
  <c r="V1383" i="5"/>
  <c r="E1383" i="5" s="1"/>
  <c r="V1384" i="5"/>
  <c r="E1384" i="5" s="1"/>
  <c r="V1385" i="5"/>
  <c r="E1385" i="5" s="1"/>
  <c r="V1386" i="5"/>
  <c r="E1386" i="5"/>
  <c r="V1387" i="5"/>
  <c r="E1387" i="5"/>
  <c r="X1387" i="5" s="1"/>
  <c r="V1388" i="5"/>
  <c r="E1388" i="5" s="1"/>
  <c r="V1389" i="5"/>
  <c r="E1389" i="5"/>
  <c r="V1390" i="5"/>
  <c r="E1390" i="5" s="1"/>
  <c r="V1391" i="5"/>
  <c r="I1391" i="5" s="1"/>
  <c r="V1392" i="5"/>
  <c r="E1392" i="5"/>
  <c r="V1393" i="5"/>
  <c r="E1393" i="5"/>
  <c r="X1393" i="5" s="1"/>
  <c r="V1395" i="5"/>
  <c r="E1395" i="5" s="1"/>
  <c r="V1396" i="5"/>
  <c r="E1396" i="5"/>
  <c r="X1396" i="5" s="1"/>
  <c r="V1397" i="5"/>
  <c r="E1397" i="5" s="1"/>
  <c r="V1398" i="5"/>
  <c r="E1398" i="5"/>
  <c r="V1399" i="5"/>
  <c r="E1399" i="5"/>
  <c r="X1399" i="5" s="1"/>
  <c r="V1400" i="5"/>
  <c r="E1400" i="5" s="1"/>
  <c r="V1401" i="5"/>
  <c r="E1401" i="5" s="1"/>
  <c r="V1402" i="5"/>
  <c r="E1402" i="5" s="1"/>
  <c r="X1402" i="5" s="1"/>
  <c r="V1403" i="5"/>
  <c r="E1403" i="5" s="1"/>
  <c r="V1404" i="5"/>
  <c r="E1404" i="5"/>
  <c r="V1405" i="5"/>
  <c r="E1405" i="5"/>
  <c r="X1405" i="5" s="1"/>
  <c r="V1407" i="5"/>
  <c r="E1407" i="5" s="1"/>
  <c r="V1408" i="5"/>
  <c r="E1408" i="5" s="1"/>
  <c r="X1408" i="5" s="1"/>
  <c r="V1409" i="5"/>
  <c r="E1409" i="5" s="1"/>
  <c r="V1410" i="5"/>
  <c r="E1410" i="5" s="1"/>
  <c r="X1410" i="5" s="1"/>
  <c r="V1411" i="5"/>
  <c r="E1411" i="5"/>
  <c r="X1411" i="5" s="1"/>
  <c r="V1412" i="5"/>
  <c r="E1412" i="5" s="1"/>
  <c r="X1412" i="5" s="1"/>
  <c r="V1413" i="5"/>
  <c r="E1413" i="5" s="1"/>
  <c r="V1414" i="5"/>
  <c r="E1414" i="5" s="1"/>
  <c r="X1414" i="5" s="1"/>
  <c r="V1415" i="5"/>
  <c r="E1415" i="5" s="1"/>
  <c r="V1416" i="5"/>
  <c r="E1416" i="5"/>
  <c r="X1416" i="5" s="1"/>
  <c r="V1417" i="5"/>
  <c r="E1417" i="5" s="1"/>
  <c r="X1417" i="5" s="1"/>
  <c r="V1418" i="5"/>
  <c r="E1418" i="5" s="1"/>
  <c r="X1418" i="5" s="1"/>
  <c r="V1419" i="5"/>
  <c r="E1419" i="5" s="1"/>
  <c r="V1420" i="5"/>
  <c r="E1420" i="5" s="1"/>
  <c r="X1420" i="5" s="1"/>
  <c r="V1421" i="5"/>
  <c r="E1421" i="5" s="1"/>
  <c r="V1422" i="5"/>
  <c r="E1422" i="5"/>
  <c r="X1422" i="5" s="1"/>
  <c r="V1423" i="5"/>
  <c r="E1423" i="5"/>
  <c r="X1423" i="5" s="1"/>
  <c r="V1424" i="5"/>
  <c r="E1424" i="5" s="1"/>
  <c r="X1424" i="5" s="1"/>
  <c r="V1425" i="5"/>
  <c r="E1425" i="5"/>
  <c r="V1426" i="5"/>
  <c r="E1426" i="5" s="1"/>
  <c r="V1427" i="5"/>
  <c r="E1427" i="5" s="1"/>
  <c r="V1428" i="5"/>
  <c r="E1428" i="5"/>
  <c r="V1429" i="5"/>
  <c r="E1429" i="5"/>
  <c r="X1429" i="5" s="1"/>
  <c r="V1431" i="5"/>
  <c r="E1431" i="5" s="1"/>
  <c r="V1432" i="5"/>
  <c r="E1432" i="5"/>
  <c r="X1432" i="5" s="1"/>
  <c r="V1433" i="5"/>
  <c r="E1433" i="5" s="1"/>
  <c r="V1434" i="5"/>
  <c r="E1434" i="5"/>
  <c r="V1435" i="5"/>
  <c r="E1435" i="5"/>
  <c r="X1435" i="5" s="1"/>
  <c r="V1436" i="5"/>
  <c r="E1436" i="5" s="1"/>
  <c r="V1437" i="5"/>
  <c r="E1437" i="5" s="1"/>
  <c r="X1437" i="5" s="1"/>
  <c r="V1438" i="5"/>
  <c r="E1438" i="5" s="1"/>
  <c r="X1438" i="5" s="1"/>
  <c r="V1439" i="5"/>
  <c r="E1439" i="5" s="1"/>
  <c r="V1440" i="5"/>
  <c r="E1440" i="5"/>
  <c r="X1440" i="5" s="1"/>
  <c r="V1441" i="5"/>
  <c r="E1441" i="5"/>
  <c r="X1441" i="5" s="1"/>
  <c r="V1443" i="5"/>
  <c r="E1443" i="5" s="1"/>
  <c r="V1444" i="5"/>
  <c r="E1444" i="5" s="1"/>
  <c r="V1445" i="5"/>
  <c r="E1445" i="5" s="1"/>
  <c r="V1446" i="5"/>
  <c r="E1446" i="5" s="1"/>
  <c r="X1446" i="5" s="1"/>
  <c r="V1447" i="5"/>
  <c r="E1447" i="5"/>
  <c r="X1447" i="5" s="1"/>
  <c r="V1448" i="5"/>
  <c r="E1448" i="5" s="1"/>
  <c r="X1448" i="5" s="1"/>
  <c r="V1449" i="5"/>
  <c r="E1449" i="5" s="1"/>
  <c r="V1450" i="5"/>
  <c r="E1450" i="5" s="1"/>
  <c r="X1450" i="5" s="1"/>
  <c r="V1451" i="5"/>
  <c r="E1451" i="5" s="1"/>
  <c r="V1452" i="5"/>
  <c r="E1452" i="5"/>
  <c r="X1452" i="5" s="1"/>
  <c r="V1453" i="5"/>
  <c r="E1453" i="5" s="1"/>
  <c r="X1453" i="5" s="1"/>
  <c r="V1454" i="5"/>
  <c r="E1454" i="5" s="1"/>
  <c r="X1454" i="5" s="1"/>
  <c r="V1455" i="5"/>
  <c r="E1455" i="5" s="1"/>
  <c r="V1456" i="5"/>
  <c r="E1456" i="5" s="1"/>
  <c r="V1457" i="5"/>
  <c r="E1457" i="5" s="1"/>
  <c r="V1458" i="5"/>
  <c r="E1458" i="5"/>
  <c r="X1458" i="5" s="1"/>
  <c r="V1459" i="5"/>
  <c r="E1459" i="5"/>
  <c r="X1459" i="5" s="1"/>
  <c r="V1460" i="5"/>
  <c r="E1460" i="5" s="1"/>
  <c r="V1461" i="5"/>
  <c r="E1461" i="5"/>
  <c r="V1462" i="5"/>
  <c r="E1462" i="5" s="1"/>
  <c r="X1462" i="5" s="1"/>
  <c r="V1463" i="5"/>
  <c r="E1463" i="5" s="1"/>
  <c r="V1464" i="5"/>
  <c r="E1464" i="5"/>
  <c r="V1465" i="5"/>
  <c r="E1465" i="5"/>
  <c r="X1465" i="5" s="1"/>
  <c r="V1467" i="5"/>
  <c r="E1467" i="5" s="1"/>
  <c r="X1467" i="5" s="1"/>
  <c r="V1468" i="5"/>
  <c r="E1468" i="5"/>
  <c r="X1468" i="5" s="1"/>
  <c r="V1469" i="5"/>
  <c r="E1469" i="5" s="1"/>
  <c r="V1470" i="5"/>
  <c r="E1470" i="5"/>
  <c r="X1470" i="5" s="1"/>
  <c r="V1471" i="5"/>
  <c r="E1471" i="5"/>
  <c r="X1471" i="5" s="1"/>
  <c r="V1472" i="5"/>
  <c r="E1472" i="5" s="1"/>
  <c r="V1473" i="5"/>
  <c r="E1473" i="5" s="1"/>
  <c r="V1474" i="5"/>
  <c r="E1474" i="5" s="1"/>
  <c r="X1474" i="5" s="1"/>
  <c r="V1475" i="5"/>
  <c r="E1475" i="5" s="1"/>
  <c r="V1476" i="5"/>
  <c r="E1476" i="5"/>
  <c r="X1476" i="5" s="1"/>
  <c r="V1477" i="5"/>
  <c r="E1477" i="5"/>
  <c r="V1479" i="5"/>
  <c r="E1479" i="5" s="1"/>
  <c r="X1479" i="5" s="1"/>
  <c r="V1480" i="5"/>
  <c r="E1480" i="5" s="1"/>
  <c r="X1480" i="5" s="1"/>
  <c r="V1481" i="5"/>
  <c r="E1481" i="5" s="1"/>
  <c r="V1482" i="5"/>
  <c r="E1482" i="5" s="1"/>
  <c r="V1483" i="5"/>
  <c r="E1483" i="5"/>
  <c r="V1484" i="5"/>
  <c r="E1484" i="5" s="1"/>
  <c r="V1485" i="5"/>
  <c r="I1485" i="5" s="1"/>
  <c r="V1486" i="5"/>
  <c r="E1486" i="5" s="1"/>
  <c r="X1486" i="5" s="1"/>
  <c r="V1487" i="5"/>
  <c r="E1487" i="5" s="1"/>
  <c r="V1488" i="5"/>
  <c r="E1488" i="5"/>
  <c r="X1488" i="5" s="1"/>
  <c r="V1489" i="5"/>
  <c r="E1489" i="5" s="1"/>
  <c r="V1490" i="5"/>
  <c r="E1490" i="5" s="1"/>
  <c r="V1491" i="5"/>
  <c r="E1491" i="5" s="1"/>
  <c r="V1492" i="5"/>
  <c r="E1492" i="5" s="1"/>
  <c r="X1492" i="5" s="1"/>
  <c r="V1493" i="5"/>
  <c r="E1493" i="5" s="1"/>
  <c r="V1494" i="5"/>
  <c r="E1494" i="5"/>
  <c r="V1495" i="5"/>
  <c r="E1495" i="5"/>
  <c r="V1496" i="5"/>
  <c r="E1496" i="5" s="1"/>
  <c r="V1497" i="5"/>
  <c r="E1497" i="5"/>
  <c r="X1497" i="5" s="1"/>
  <c r="V1498" i="5"/>
  <c r="E1498" i="5" s="1"/>
  <c r="X1498" i="5" s="1"/>
  <c r="V1499" i="5"/>
  <c r="E1499" i="5" s="1"/>
  <c r="X1499" i="5" s="1"/>
  <c r="V1500" i="5"/>
  <c r="E1500" i="5"/>
  <c r="X1500" i="5" s="1"/>
  <c r="V1501" i="5"/>
  <c r="E1501" i="5"/>
  <c r="X1501" i="5" s="1"/>
  <c r="V1503" i="5"/>
  <c r="E1503" i="5" s="1"/>
  <c r="V1504" i="5"/>
  <c r="E1504" i="5"/>
  <c r="X1504" i="5" s="1"/>
  <c r="V1505" i="5"/>
  <c r="E1505" i="5" s="1"/>
  <c r="V1506" i="5"/>
  <c r="E1506" i="5"/>
  <c r="X1506" i="5" s="1"/>
  <c r="V1507" i="5"/>
  <c r="E1507" i="5"/>
  <c r="X1507" i="5" s="1"/>
  <c r="V1508" i="5"/>
  <c r="E1508" i="5" s="1"/>
  <c r="V1509" i="5"/>
  <c r="E1509" i="5" s="1"/>
  <c r="V1510" i="5"/>
  <c r="E1510" i="5" s="1"/>
  <c r="V1511" i="5"/>
  <c r="E1511" i="5" s="1"/>
  <c r="X1511" i="5" s="1"/>
  <c r="V1512" i="5"/>
  <c r="E1512" i="5"/>
  <c r="X1512" i="5" s="1"/>
  <c r="V1513" i="5"/>
  <c r="E1513" i="5"/>
  <c r="X1513" i="5" s="1"/>
  <c r="V1515" i="5"/>
  <c r="E1515" i="5" s="1"/>
  <c r="V1516" i="5"/>
  <c r="E1516" i="5" s="1"/>
  <c r="V1517" i="5"/>
  <c r="E1517" i="5" s="1"/>
  <c r="V1518" i="5"/>
  <c r="E1518" i="5" s="1"/>
  <c r="X1518" i="5" s="1"/>
  <c r="V1519" i="5"/>
  <c r="E1519" i="5"/>
  <c r="X1519" i="5" s="1"/>
  <c r="V1520" i="5"/>
  <c r="E1520" i="5" s="1"/>
  <c r="V1521" i="5"/>
  <c r="E1521" i="5" s="1"/>
  <c r="V1522" i="5"/>
  <c r="E1522" i="5" s="1"/>
  <c r="X1522" i="5" s="1"/>
  <c r="V1523" i="5"/>
  <c r="E1523" i="5" s="1"/>
  <c r="X1523" i="5" s="1"/>
  <c r="V1524" i="5"/>
  <c r="E1524" i="5" s="1"/>
  <c r="X1524" i="5" s="1"/>
  <c r="V1525" i="5"/>
  <c r="E1525" i="5"/>
  <c r="X1525" i="5" s="1"/>
  <c r="V1526" i="5"/>
  <c r="E1526" i="5" s="1"/>
  <c r="V1527" i="5"/>
  <c r="E1527" i="5" s="1"/>
  <c r="V1528" i="5"/>
  <c r="E1528" i="5" s="1"/>
  <c r="V1529" i="5"/>
  <c r="E1529" i="5" s="1"/>
  <c r="V1530" i="5"/>
  <c r="E1530" i="5" s="1"/>
  <c r="X1530" i="5" s="1"/>
  <c r="V1531" i="5"/>
  <c r="E1531" i="5"/>
  <c r="V1532" i="5"/>
  <c r="E1532" i="5" s="1"/>
  <c r="V1533" i="5"/>
  <c r="R1533" i="5" s="1"/>
  <c r="V1534" i="5"/>
  <c r="E1534" i="5" s="1"/>
  <c r="X1534" i="5" s="1"/>
  <c r="V1535" i="5"/>
  <c r="E1535" i="5" s="1"/>
  <c r="V1536" i="5"/>
  <c r="E1536" i="5" s="1"/>
  <c r="V1537" i="5"/>
  <c r="E1537" i="5"/>
  <c r="X1537" i="5" s="1"/>
  <c r="V1538" i="5"/>
  <c r="E1538" i="5" s="1"/>
  <c r="X1538" i="5" s="1"/>
  <c r="V1539" i="5"/>
  <c r="E1539" i="5" s="1"/>
  <c r="V1540" i="5"/>
  <c r="E1540" i="5" s="1"/>
  <c r="V1541" i="5"/>
  <c r="E1541" i="5" s="1"/>
  <c r="V1542" i="5"/>
  <c r="E1542" i="5" s="1"/>
  <c r="X1542" i="5" s="1"/>
  <c r="V1543" i="5"/>
  <c r="E1543" i="5"/>
  <c r="X1543" i="5" s="1"/>
  <c r="V1544" i="5"/>
  <c r="E1544" i="5" s="1"/>
  <c r="V1545" i="5"/>
  <c r="E1545" i="5" s="1"/>
  <c r="V1546" i="5"/>
  <c r="E1546" i="5" s="1"/>
  <c r="X1546" i="5" s="1"/>
  <c r="V1547" i="5"/>
  <c r="E1547" i="5" s="1"/>
  <c r="V1548" i="5"/>
  <c r="E1548" i="5" s="1"/>
  <c r="V1549" i="5"/>
  <c r="E1549" i="5"/>
  <c r="X1549" i="5" s="1"/>
  <c r="V1550" i="5"/>
  <c r="E1550" i="5" s="1"/>
  <c r="V1551" i="5"/>
  <c r="E1551" i="5" s="1"/>
  <c r="V1552" i="5"/>
  <c r="E1552" i="5" s="1"/>
  <c r="V1553" i="5"/>
  <c r="E1553" i="5" s="1"/>
  <c r="V1554" i="5"/>
  <c r="H1554" i="5" s="1"/>
  <c r="V1555" i="5"/>
  <c r="E1555" i="5"/>
  <c r="X1555" i="5" s="1"/>
  <c r="V1556" i="5"/>
  <c r="E1556" i="5" s="1"/>
  <c r="V1557" i="5"/>
  <c r="E1557" i="5" s="1"/>
  <c r="V1558" i="5"/>
  <c r="E1558" i="5" s="1"/>
  <c r="V1559" i="5"/>
  <c r="E1559" i="5" s="1"/>
  <c r="V1560" i="5"/>
  <c r="E1560" i="5" s="1"/>
  <c r="V1561" i="5"/>
  <c r="E1561" i="5"/>
  <c r="X1561" i="5" s="1"/>
  <c r="V1562" i="5"/>
  <c r="E1562" i="5" s="1"/>
  <c r="V1563" i="5"/>
  <c r="E1563" i="5" s="1"/>
  <c r="V1564" i="5"/>
  <c r="E1564" i="5" s="1"/>
  <c r="X1564" i="5" s="1"/>
  <c r="V1565" i="5"/>
  <c r="E1565" i="5" s="1"/>
  <c r="V1566" i="5"/>
  <c r="E1566" i="5" s="1"/>
  <c r="V1567" i="5"/>
  <c r="E1567" i="5"/>
  <c r="X1567" i="5" s="1"/>
  <c r="V1568" i="5"/>
  <c r="E1568" i="5" s="1"/>
  <c r="V1569" i="5"/>
  <c r="E1569" i="5" s="1"/>
  <c r="V1570" i="5"/>
  <c r="E1570" i="5" s="1"/>
  <c r="V1571" i="5"/>
  <c r="E1571" i="5" s="1"/>
  <c r="V1572" i="5"/>
  <c r="E1572" i="5" s="1"/>
  <c r="V1573" i="5"/>
  <c r="E1573" i="5"/>
  <c r="V1574" i="5"/>
  <c r="F1574" i="5" s="1"/>
  <c r="V1575" i="5"/>
  <c r="E1575" i="5" s="1"/>
  <c r="V1576" i="5"/>
  <c r="E1576" i="5" s="1"/>
  <c r="V1577" i="5"/>
  <c r="E1577" i="5" s="1"/>
  <c r="V1578" i="5"/>
  <c r="E1578" i="5" s="1"/>
  <c r="V1579" i="5"/>
  <c r="E1579" i="5"/>
  <c r="X1579" i="5" s="1"/>
  <c r="V1580" i="5"/>
  <c r="E1580" i="5" s="1"/>
  <c r="V1581" i="5"/>
  <c r="E1581" i="5" s="1"/>
  <c r="V1582" i="5"/>
  <c r="E1582" i="5" s="1"/>
  <c r="V1583" i="5"/>
  <c r="E1583" i="5" s="1"/>
  <c r="V1584" i="5"/>
  <c r="E1584" i="5" s="1"/>
  <c r="V1585" i="5"/>
  <c r="E1585" i="5"/>
  <c r="X1585" i="5" s="1"/>
  <c r="V1586" i="5"/>
  <c r="E1586" i="5" s="1"/>
  <c r="V1587" i="5"/>
  <c r="E1587" i="5" s="1"/>
  <c r="V1588" i="5"/>
  <c r="E1588" i="5" s="1"/>
  <c r="V1589" i="5"/>
  <c r="E1589" i="5" s="1"/>
  <c r="V1590" i="5"/>
  <c r="E1590" i="5" s="1"/>
  <c r="V1591" i="5"/>
  <c r="E1591" i="5"/>
  <c r="V1592" i="5"/>
  <c r="E1592" i="5" s="1"/>
  <c r="V1593" i="5"/>
  <c r="E1593" i="5" s="1"/>
  <c r="V1594" i="5"/>
  <c r="E1594" i="5" s="1"/>
  <c r="V1595" i="5"/>
  <c r="E1595" i="5" s="1"/>
  <c r="X1595" i="5" s="1"/>
  <c r="V1596" i="5"/>
  <c r="E1596" i="5" s="1"/>
  <c r="V1597" i="5"/>
  <c r="E1597" i="5"/>
  <c r="V1598" i="5"/>
  <c r="E1598" i="5" s="1"/>
  <c r="V1599" i="5"/>
  <c r="E1599" i="5" s="1"/>
  <c r="V1600" i="5"/>
  <c r="E1600" i="5" s="1"/>
  <c r="V1601" i="5"/>
  <c r="E1601" i="5" s="1"/>
  <c r="V1602" i="5"/>
  <c r="E1602" i="5" s="1"/>
  <c r="V1603" i="5"/>
  <c r="E1603" i="5"/>
  <c r="V1604" i="5"/>
  <c r="E1604" i="5" s="1"/>
  <c r="V1605" i="5"/>
  <c r="V1606" i="5"/>
  <c r="E1606" i="5" s="1"/>
  <c r="V1607" i="5"/>
  <c r="E1607" i="5" s="1"/>
  <c r="V1608" i="5"/>
  <c r="E1608" i="5" s="1"/>
  <c r="X1608" i="5" s="1"/>
  <c r="V1609" i="5"/>
  <c r="E1609" i="5"/>
  <c r="X1609" i="5" s="1"/>
  <c r="V1610" i="5"/>
  <c r="E1610" i="5" s="1"/>
  <c r="V1611" i="5"/>
  <c r="E1611" i="5" s="1"/>
  <c r="V1612" i="5"/>
  <c r="E1612" i="5" s="1"/>
  <c r="V1613" i="5"/>
  <c r="E1613" i="5" s="1"/>
  <c r="V1614" i="5"/>
  <c r="E1614" i="5" s="1"/>
  <c r="X1614" i="5" s="1"/>
  <c r="V1615" i="5"/>
  <c r="E1615" i="5"/>
  <c r="X1615" i="5" s="1"/>
  <c r="V1616" i="5"/>
  <c r="E1616" i="5" s="1"/>
  <c r="V1617" i="5"/>
  <c r="E1617" i="5" s="1"/>
  <c r="V1618" i="5"/>
  <c r="E1618" i="5" s="1"/>
  <c r="V1619" i="5"/>
  <c r="E1619" i="5" s="1"/>
  <c r="V1620" i="5"/>
  <c r="E1620" i="5" s="1"/>
  <c r="X1620" i="5" s="1"/>
  <c r="V1621" i="5"/>
  <c r="E1621" i="5"/>
  <c r="X1621" i="5" s="1"/>
  <c r="V1622" i="5"/>
  <c r="E1622" i="5" s="1"/>
  <c r="V1623" i="5"/>
  <c r="E1623" i="5" s="1"/>
  <c r="V1624" i="5"/>
  <c r="E1624" i="5" s="1"/>
  <c r="V1625" i="5"/>
  <c r="E1625" i="5" s="1"/>
  <c r="V1626" i="5"/>
  <c r="H1626" i="5" s="1"/>
  <c r="V1627" i="5"/>
  <c r="E1627" i="5"/>
  <c r="V1628" i="5"/>
  <c r="E1628" i="5" s="1"/>
  <c r="X1628" i="5" s="1"/>
  <c r="V1629" i="5"/>
  <c r="E1629" i="5" s="1"/>
  <c r="V1630" i="5"/>
  <c r="E1630" i="5" s="1"/>
  <c r="V1631" i="5"/>
  <c r="E1631" i="5" s="1"/>
  <c r="V1632" i="5"/>
  <c r="E1632" i="5" s="1"/>
  <c r="X1632" i="5" s="1"/>
  <c r="V1633" i="5"/>
  <c r="E1633" i="5"/>
  <c r="V1634" i="5"/>
  <c r="E1634" i="5" s="1"/>
  <c r="V1635" i="5"/>
  <c r="E1635" i="5" s="1"/>
  <c r="V1636" i="5"/>
  <c r="E1636" i="5" s="1"/>
  <c r="X1636" i="5" s="1"/>
  <c r="V1637" i="5"/>
  <c r="E1637" i="5" s="1"/>
  <c r="X1637" i="5" s="1"/>
  <c r="V1638" i="5"/>
  <c r="E1638" i="5" s="1"/>
  <c r="V1639" i="5"/>
  <c r="E1639" i="5"/>
  <c r="V1640" i="5"/>
  <c r="E1640" i="5" s="1"/>
  <c r="X1640" i="5" s="1"/>
  <c r="V1641" i="5"/>
  <c r="E1641" i="5" s="1"/>
  <c r="V1642" i="5"/>
  <c r="E1642" i="5" s="1"/>
  <c r="V1643" i="5"/>
  <c r="E1643" i="5" s="1"/>
  <c r="V1644" i="5"/>
  <c r="E1644" i="5" s="1"/>
  <c r="V1645" i="5"/>
  <c r="E1645" i="5"/>
  <c r="V1646" i="5"/>
  <c r="V1647" i="5"/>
  <c r="E1647" i="5" s="1"/>
  <c r="V1648" i="5"/>
  <c r="E1648" i="5" s="1"/>
  <c r="X1648" i="5" s="1"/>
  <c r="V1649" i="5"/>
  <c r="E1649" i="5" s="1"/>
  <c r="V1650" i="5"/>
  <c r="E1650" i="5" s="1"/>
  <c r="X1650" i="5" s="1"/>
  <c r="V1651" i="5"/>
  <c r="E1651" i="5"/>
  <c r="X1651" i="5" s="1"/>
  <c r="V1652" i="5"/>
  <c r="E1652" i="5" s="1"/>
  <c r="V1653" i="5"/>
  <c r="E1653" i="5" s="1"/>
  <c r="V1654" i="5"/>
  <c r="E1654" i="5" s="1"/>
  <c r="V1655" i="5"/>
  <c r="E1655" i="5" s="1"/>
  <c r="V1656" i="5"/>
  <c r="E1656" i="5" s="1"/>
  <c r="X1656" i="5" s="1"/>
  <c r="V1657" i="5"/>
  <c r="E1657" i="5"/>
  <c r="V1658" i="5"/>
  <c r="E1658" i="5" s="1"/>
  <c r="V1659" i="5"/>
  <c r="E1659" i="5" s="1"/>
  <c r="V1660" i="5"/>
  <c r="E1660" i="5" s="1"/>
  <c r="V1661" i="5"/>
  <c r="E1661" i="5" s="1"/>
  <c r="X1661" i="5" s="1"/>
  <c r="V1662" i="5"/>
  <c r="E1662" i="5" s="1"/>
  <c r="V1663" i="5"/>
  <c r="E1663" i="5"/>
  <c r="X1663" i="5" s="1"/>
  <c r="V1664" i="5"/>
  <c r="E1664" i="5" s="1"/>
  <c r="X1664" i="5" s="1"/>
  <c r="V1665" i="5"/>
  <c r="E1665" i="5" s="1"/>
  <c r="X1665" i="5" s="1"/>
  <c r="V1666" i="5"/>
  <c r="E1666" i="5" s="1"/>
  <c r="V1667" i="5"/>
  <c r="H1667" i="5" s="1"/>
  <c r="V1668" i="5"/>
  <c r="E1668" i="5" s="1"/>
  <c r="X1668" i="5" s="1"/>
  <c r="V1669" i="5"/>
  <c r="E1669" i="5"/>
  <c r="X1669" i="5" s="1"/>
  <c r="V1670" i="5"/>
  <c r="E1670" i="5" s="1"/>
  <c r="V1671" i="5"/>
  <c r="E1671" i="5" s="1"/>
  <c r="V1672" i="5"/>
  <c r="E1672" i="5" s="1"/>
  <c r="V1673" i="5"/>
  <c r="E1673" i="5" s="1"/>
  <c r="V1674" i="5"/>
  <c r="E1674" i="5" s="1"/>
  <c r="V1675" i="5"/>
  <c r="E1675" i="5"/>
  <c r="X1675" i="5" s="1"/>
  <c r="V1676" i="5"/>
  <c r="E1676" i="5" s="1"/>
  <c r="X1676" i="5" s="1"/>
  <c r="V1677" i="5"/>
  <c r="V1678" i="5"/>
  <c r="E1678" i="5" s="1"/>
  <c r="V1679" i="5"/>
  <c r="E1679" i="5" s="1"/>
  <c r="V1680" i="5"/>
  <c r="E1680" i="5" s="1"/>
  <c r="X1680" i="5" s="1"/>
  <c r="V1681" i="5"/>
  <c r="E1681" i="5"/>
  <c r="X1681" i="5" s="1"/>
  <c r="V1682" i="5"/>
  <c r="E1682" i="5" s="1"/>
  <c r="V1683" i="5"/>
  <c r="E1683" i="5" s="1"/>
  <c r="V1684" i="5"/>
  <c r="E1684" i="5" s="1"/>
  <c r="V1685" i="5"/>
  <c r="E1685" i="5" s="1"/>
  <c r="X1685" i="5" s="1"/>
  <c r="V1686" i="5"/>
  <c r="E1686" i="5" s="1"/>
  <c r="V1687" i="5"/>
  <c r="E1687" i="5"/>
  <c r="X1687" i="5" s="1"/>
  <c r="V1688" i="5"/>
  <c r="E1688" i="5" s="1"/>
  <c r="V1689" i="5"/>
  <c r="E1689" i="5" s="1"/>
  <c r="V1690" i="5"/>
  <c r="E1690" i="5" s="1"/>
  <c r="V1691" i="5"/>
  <c r="E1691" i="5" s="1"/>
  <c r="V1692" i="5"/>
  <c r="E1692" i="5" s="1"/>
  <c r="X1692" i="5" s="1"/>
  <c r="V1693" i="5"/>
  <c r="E1693" i="5"/>
  <c r="X1693" i="5" s="1"/>
  <c r="V1694" i="5"/>
  <c r="E1694" i="5" s="1"/>
  <c r="V1695" i="5"/>
  <c r="E1695" i="5" s="1"/>
  <c r="V1696" i="5"/>
  <c r="E1696" i="5" s="1"/>
  <c r="X1696" i="5" s="1"/>
  <c r="V1697" i="5"/>
  <c r="E1697" i="5" s="1"/>
  <c r="V1698" i="5"/>
  <c r="J1698" i="5" s="1"/>
  <c r="V1699" i="5"/>
  <c r="E1699" i="5"/>
  <c r="V1700" i="5"/>
  <c r="E1700" i="5" s="1"/>
  <c r="V1701" i="5"/>
  <c r="E1701" i="5" s="1"/>
  <c r="V1702" i="5"/>
  <c r="E1702" i="5" s="1"/>
  <c r="V1703" i="5"/>
  <c r="E1703" i="5" s="1"/>
  <c r="V1704" i="5"/>
  <c r="E1704" i="5" s="1"/>
  <c r="X1704" i="5" s="1"/>
  <c r="V1705" i="5"/>
  <c r="E1705" i="5"/>
  <c r="X1705" i="5" s="1"/>
  <c r="V1706" i="5"/>
  <c r="E1706" i="5" s="1"/>
  <c r="V1707" i="5"/>
  <c r="E1707" i="5" s="1"/>
  <c r="V1708" i="5"/>
  <c r="E1708" i="5" s="1"/>
  <c r="X1708" i="5" s="1"/>
  <c r="V1709" i="5"/>
  <c r="E1709" i="5" s="1"/>
  <c r="X1709" i="5" s="1"/>
  <c r="V1710" i="5"/>
  <c r="E1710" i="5" s="1"/>
  <c r="V1711" i="5"/>
  <c r="E1711" i="5"/>
  <c r="V1712" i="5"/>
  <c r="E1712" i="5" s="1"/>
  <c r="V1713" i="5"/>
  <c r="E1713" i="5" s="1"/>
  <c r="V1714" i="5"/>
  <c r="E1714" i="5" s="1"/>
  <c r="V1715" i="5"/>
  <c r="E1715" i="5" s="1"/>
  <c r="V1716" i="5"/>
  <c r="E1716" i="5" s="1"/>
  <c r="V1717" i="5"/>
  <c r="E1717" i="5"/>
  <c r="X1717" i="5" s="1"/>
  <c r="V1718" i="5"/>
  <c r="V1719" i="5"/>
  <c r="E1719" i="5" s="1"/>
  <c r="V1720" i="5"/>
  <c r="E1720" i="5" s="1"/>
  <c r="X1720" i="5" s="1"/>
  <c r="V1721" i="5"/>
  <c r="E1721" i="5" s="1"/>
  <c r="V1722" i="5"/>
  <c r="E1722" i="5" s="1"/>
  <c r="V1723" i="5"/>
  <c r="E1723" i="5"/>
  <c r="X1723" i="5" s="1"/>
  <c r="V1724" i="5"/>
  <c r="E1724" i="5" s="1"/>
  <c r="V1725" i="5"/>
  <c r="E1725" i="5" s="1"/>
  <c r="V1726" i="5"/>
  <c r="E1726" i="5" s="1"/>
  <c r="V1727" i="5"/>
  <c r="E1727" i="5" s="1"/>
  <c r="V1728" i="5"/>
  <c r="E1728" i="5" s="1"/>
  <c r="X1728" i="5" s="1"/>
  <c r="V1729" i="5"/>
  <c r="E1729" i="5"/>
  <c r="X1729" i="5" s="1"/>
  <c r="V1730" i="5"/>
  <c r="E1730" i="5" s="1"/>
  <c r="V1731" i="5"/>
  <c r="E1731" i="5" s="1"/>
  <c r="V1732" i="5"/>
  <c r="E1732" i="5" s="1"/>
  <c r="X1732" i="5" s="1"/>
  <c r="V1733" i="5"/>
  <c r="E1733" i="5" s="1"/>
  <c r="V1734" i="5"/>
  <c r="E1734" i="5" s="1"/>
  <c r="V1735" i="5"/>
  <c r="E1735" i="5"/>
  <c r="X1735" i="5" s="1"/>
  <c r="V1736" i="5"/>
  <c r="E1736" i="5" s="1"/>
  <c r="V1737" i="5"/>
  <c r="E1737" i="5" s="1"/>
  <c r="V1738" i="5"/>
  <c r="E1738" i="5" s="1"/>
  <c r="V1739" i="5"/>
  <c r="R1739" i="5" s="1"/>
  <c r="V1740" i="5"/>
  <c r="E1740" i="5" s="1"/>
  <c r="V1741" i="5"/>
  <c r="E1741" i="5"/>
  <c r="X1741" i="5" s="1"/>
  <c r="V1742" i="5"/>
  <c r="E1742" i="5" s="1"/>
  <c r="V1743" i="5"/>
  <c r="E1743" i="5" s="1"/>
  <c r="V1744" i="5"/>
  <c r="E1744" i="5" s="1"/>
  <c r="V1745" i="5"/>
  <c r="E1745" i="5" s="1"/>
  <c r="V1746" i="5"/>
  <c r="E1746" i="5" s="1"/>
  <c r="V1747" i="5"/>
  <c r="E1747" i="5"/>
  <c r="V1748" i="5"/>
  <c r="E1748" i="5" s="1"/>
  <c r="X1748" i="5" s="1"/>
  <c r="V1749" i="5"/>
  <c r="V1750" i="5"/>
  <c r="E1750" i="5" s="1"/>
  <c r="V1751" i="5"/>
  <c r="E1751" i="5" s="1"/>
  <c r="V1752" i="5"/>
  <c r="E1752" i="5" s="1"/>
  <c r="X1752" i="5" s="1"/>
  <c r="V1753" i="5"/>
  <c r="E1753" i="5"/>
  <c r="X1753" i="5" s="1"/>
  <c r="V1754" i="5"/>
  <c r="E1754" i="5" s="1"/>
  <c r="V1755" i="5"/>
  <c r="E1755" i="5" s="1"/>
  <c r="V1756" i="5"/>
  <c r="E1756" i="5" s="1"/>
  <c r="V1757" i="5"/>
  <c r="E1757" i="5" s="1"/>
  <c r="V1758" i="5"/>
  <c r="E1758" i="5" s="1"/>
  <c r="X1758" i="5" s="1"/>
  <c r="V1759" i="5"/>
  <c r="E1759" i="5"/>
  <c r="X1759" i="5" s="1"/>
  <c r="V1760" i="5"/>
  <c r="E1760" i="5" s="1"/>
  <c r="V1761" i="5"/>
  <c r="E1761" i="5" s="1"/>
  <c r="V1762" i="5"/>
  <c r="E1762" i="5" s="1"/>
  <c r="X1762" i="5" s="1"/>
  <c r="V1763" i="5"/>
  <c r="E1763" i="5" s="1"/>
  <c r="V1764" i="5"/>
  <c r="E1764" i="5" s="1"/>
  <c r="V1765" i="5"/>
  <c r="E1765" i="5"/>
  <c r="X1765" i="5" s="1"/>
  <c r="V1766" i="5"/>
  <c r="E1766" i="5" s="1"/>
  <c r="X1766" i="5" s="1"/>
  <c r="V1767" i="5"/>
  <c r="E1767" i="5" s="1"/>
  <c r="V1768" i="5"/>
  <c r="E1768" i="5" s="1"/>
  <c r="X1768" i="5" s="1"/>
  <c r="V1769" i="5"/>
  <c r="E1769" i="5" s="1"/>
  <c r="V1770" i="5"/>
  <c r="I1770" i="5" s="1"/>
  <c r="V1771" i="5"/>
  <c r="E1771" i="5" s="1"/>
  <c r="X1771" i="5" s="1"/>
  <c r="V1772" i="5"/>
  <c r="E1772" i="5" s="1"/>
  <c r="V1773" i="5"/>
  <c r="E1773" i="5" s="1"/>
  <c r="V1774" i="5"/>
  <c r="E1774" i="5" s="1"/>
  <c r="V1775" i="5"/>
  <c r="E1775" i="5" s="1"/>
  <c r="V1776" i="5"/>
  <c r="E1776" i="5"/>
  <c r="X1776" i="5" s="1"/>
  <c r="V1777" i="5"/>
  <c r="E1777" i="5" s="1"/>
  <c r="X1777" i="5" s="1"/>
  <c r="V1778" i="5"/>
  <c r="E1778" i="5" s="1"/>
  <c r="X1778" i="5" s="1"/>
  <c r="V1779" i="5"/>
  <c r="E1779" i="5" s="1"/>
  <c r="V1780" i="5"/>
  <c r="V1781" i="5"/>
  <c r="E1781" i="5" s="1"/>
  <c r="V1782" i="5"/>
  <c r="E1782" i="5" s="1"/>
  <c r="X1782" i="5" s="1"/>
  <c r="V1783" i="5"/>
  <c r="E1783" i="5" s="1"/>
  <c r="X1783" i="5" s="1"/>
  <c r="V1784" i="5"/>
  <c r="E1784" i="5"/>
  <c r="V1785" i="5"/>
  <c r="E1785" i="5" s="1"/>
  <c r="V1786" i="5"/>
  <c r="E1786" i="5" s="1"/>
  <c r="V1787" i="5"/>
  <c r="E1787" i="5" s="1"/>
  <c r="V1788" i="5"/>
  <c r="E1788" i="5" s="1"/>
  <c r="V1789" i="5"/>
  <c r="E1789" i="5" s="1"/>
  <c r="X1789" i="5" s="1"/>
  <c r="V1790" i="5"/>
  <c r="E1790" i="5" s="1"/>
  <c r="X1790" i="5" s="1"/>
  <c r="V1791" i="5"/>
  <c r="E1791" i="5" s="1"/>
  <c r="V1792" i="5"/>
  <c r="E1792" i="5"/>
  <c r="V1793" i="5"/>
  <c r="E1793" i="5" s="1"/>
  <c r="V1794" i="5"/>
  <c r="E1794" i="5" s="1"/>
  <c r="X1794" i="5" s="1"/>
  <c r="V1795" i="5"/>
  <c r="E1795" i="5" s="1"/>
  <c r="V1796" i="5"/>
  <c r="E1796" i="5"/>
  <c r="V1797" i="5"/>
  <c r="E1797" i="5" s="1"/>
  <c r="V1798" i="5"/>
  <c r="E1798" i="5" s="1"/>
  <c r="X1798" i="5" s="1"/>
  <c r="V1799" i="5"/>
  <c r="E1799" i="5" s="1"/>
  <c r="V1800" i="5"/>
  <c r="E1800" i="5"/>
  <c r="V1801" i="5"/>
  <c r="E1801" i="5" s="1"/>
  <c r="X1801" i="5" s="1"/>
  <c r="V1802" i="5"/>
  <c r="E1802" i="5" s="1"/>
  <c r="X1802" i="5" s="1"/>
  <c r="V1803" i="5"/>
  <c r="E1803" i="5" s="1"/>
  <c r="V1804" i="5"/>
  <c r="E1804" i="5"/>
  <c r="V1805" i="5"/>
  <c r="E1805" i="5" s="1"/>
  <c r="V1806" i="5"/>
  <c r="E1806" i="5" s="1"/>
  <c r="X1806" i="5" s="1"/>
  <c r="V1807" i="5"/>
  <c r="E1807" i="5" s="1"/>
  <c r="V1808" i="5"/>
  <c r="E1808" i="5"/>
  <c r="X1808" i="5" s="1"/>
  <c r="V1809" i="5"/>
  <c r="E1809" i="5" s="1"/>
  <c r="V1810" i="5"/>
  <c r="E1810" i="5" s="1"/>
  <c r="V1811" i="5"/>
  <c r="E1811" i="5" s="1"/>
  <c r="V1812" i="5"/>
  <c r="E1812" i="5" s="1"/>
  <c r="V1813" i="5"/>
  <c r="E1813" i="5" s="1"/>
  <c r="X1813" i="5" s="1"/>
  <c r="V1814" i="5"/>
  <c r="E1814" i="5" s="1"/>
  <c r="V1815" i="5"/>
  <c r="E1815" i="5" s="1"/>
  <c r="V1816" i="5"/>
  <c r="E1816" i="5"/>
  <c r="X1816" i="5" s="1"/>
  <c r="V1817" i="5"/>
  <c r="E1817" i="5" s="1"/>
  <c r="V1818" i="5"/>
  <c r="V1819" i="5"/>
  <c r="E1819" i="5" s="1"/>
  <c r="X1819" i="5" s="1"/>
  <c r="V1820" i="5"/>
  <c r="E1820" i="5" s="1"/>
  <c r="X1820" i="5" s="1"/>
  <c r="V1821" i="5"/>
  <c r="E1821" i="5" s="1"/>
  <c r="V1822" i="5"/>
  <c r="E1822" i="5" s="1"/>
  <c r="V1823" i="5"/>
  <c r="E1823" i="5" s="1"/>
  <c r="V1824" i="5"/>
  <c r="E1824" i="5"/>
  <c r="X1824" i="5" s="1"/>
  <c r="V1825" i="5"/>
  <c r="E1825" i="5" s="1"/>
  <c r="V1826" i="5"/>
  <c r="E1826" i="5" s="1"/>
  <c r="V1827" i="5"/>
  <c r="E1827" i="5" s="1"/>
  <c r="V1828" i="5"/>
  <c r="V1829" i="5"/>
  <c r="E1829" i="5" s="1"/>
  <c r="V1830" i="5"/>
  <c r="E1830" i="5" s="1"/>
  <c r="V1831" i="5"/>
  <c r="E1831" i="5" s="1"/>
  <c r="X1831" i="5" s="1"/>
  <c r="V1832" i="5"/>
  <c r="E1832" i="5"/>
  <c r="V1833" i="5"/>
  <c r="E1833" i="5" s="1"/>
  <c r="V1834" i="5"/>
  <c r="E1834" i="5" s="1"/>
  <c r="V1835" i="5"/>
  <c r="E1835" i="5" s="1"/>
  <c r="V1836" i="5"/>
  <c r="E1836" i="5" s="1"/>
  <c r="X1836" i="5" s="1"/>
  <c r="V1837" i="5"/>
  <c r="E1837" i="5" s="1"/>
  <c r="X1837" i="5" s="1"/>
  <c r="V1838" i="5"/>
  <c r="E1838" i="5" s="1"/>
  <c r="X1838" i="5" s="1"/>
  <c r="V1839" i="5"/>
  <c r="E1839" i="5" s="1"/>
  <c r="V1840" i="5"/>
  <c r="E1840" i="5"/>
  <c r="X1840" i="5" s="1"/>
  <c r="V1841" i="5"/>
  <c r="E1841" i="5" s="1"/>
  <c r="V1842" i="5"/>
  <c r="E1842" i="5" s="1"/>
  <c r="X1842" i="5" s="1"/>
  <c r="V1843" i="5"/>
  <c r="E1843" i="5" s="1"/>
  <c r="X1843" i="5" s="1"/>
  <c r="V1844" i="5"/>
  <c r="E1844" i="5"/>
  <c r="X1844" i="5" s="1"/>
  <c r="V1845" i="5"/>
  <c r="E1845" i="5" s="1"/>
  <c r="V1846" i="5"/>
  <c r="E1846" i="5" s="1"/>
  <c r="V1847" i="5"/>
  <c r="E1847" i="5" s="1"/>
  <c r="V1848" i="5"/>
  <c r="E1848" i="5"/>
  <c r="X1848" i="5" s="1"/>
  <c r="V1849" i="5"/>
  <c r="E1849" i="5" s="1"/>
  <c r="X1849" i="5" s="1"/>
  <c r="V1850" i="5"/>
  <c r="E1850" i="5" s="1"/>
  <c r="V1851" i="5"/>
  <c r="E1851" i="5" s="1"/>
  <c r="V1852" i="5"/>
  <c r="E1852" i="5"/>
  <c r="V1853" i="5"/>
  <c r="E1853" i="5" s="1"/>
  <c r="V1854" i="5"/>
  <c r="E1854" i="5" s="1"/>
  <c r="V1855" i="5"/>
  <c r="E1855" i="5" s="1"/>
  <c r="X1855" i="5" s="1"/>
  <c r="V1856" i="5"/>
  <c r="E1856" i="5"/>
  <c r="V1857" i="5"/>
  <c r="E1857" i="5" s="1"/>
  <c r="V1858" i="5"/>
  <c r="E1858" i="5" s="1"/>
  <c r="V1859" i="5"/>
  <c r="E1859" i="5" s="1"/>
  <c r="V1860" i="5"/>
  <c r="E1860" i="5" s="1"/>
  <c r="X1860" i="5" s="1"/>
  <c r="V1861" i="5"/>
  <c r="E1861" i="5" s="1"/>
  <c r="V1862" i="5"/>
  <c r="E1862" i="5" s="1"/>
  <c r="V1863" i="5"/>
  <c r="E1863" i="5" s="1"/>
  <c r="V1864" i="5"/>
  <c r="E1864" i="5"/>
  <c r="V1865" i="5"/>
  <c r="E1865" i="5" s="1"/>
  <c r="V1866" i="5"/>
  <c r="V1867" i="5"/>
  <c r="E1867" i="5" s="1"/>
  <c r="X1867" i="5" s="1"/>
  <c r="V1868" i="5"/>
  <c r="E1868" i="5" s="1"/>
  <c r="V1869" i="5"/>
  <c r="E1869" i="5" s="1"/>
  <c r="V1870" i="5"/>
  <c r="E1870" i="5" s="1"/>
  <c r="V1871" i="5"/>
  <c r="E1871" i="5" s="1"/>
  <c r="V1872" i="5"/>
  <c r="E1872" i="5"/>
  <c r="V1873" i="5"/>
  <c r="E1873" i="5" s="1"/>
  <c r="X1873" i="5" s="1"/>
  <c r="V1874" i="5"/>
  <c r="E1874" i="5" s="1"/>
  <c r="X1874" i="5" s="1"/>
  <c r="V1875" i="5"/>
  <c r="E1875" i="5" s="1"/>
  <c r="V1876" i="5"/>
  <c r="V1877" i="5"/>
  <c r="E1877" i="5" s="1"/>
  <c r="X1877" i="5" s="1"/>
  <c r="V1878" i="5"/>
  <c r="E1878" i="5" s="1"/>
  <c r="X1878" i="5" s="1"/>
  <c r="V1879" i="5"/>
  <c r="E1879" i="5" s="1"/>
  <c r="X1879" i="5" s="1"/>
  <c r="V1880" i="5"/>
  <c r="E1880" i="5"/>
  <c r="V1881" i="5"/>
  <c r="E1881" i="5" s="1"/>
  <c r="V1882" i="5"/>
  <c r="E1882" i="5" s="1"/>
  <c r="X1882" i="5" s="1"/>
  <c r="V1883" i="5"/>
  <c r="E1883" i="5" s="1"/>
  <c r="V1884" i="5"/>
  <c r="E1884" i="5" s="1"/>
  <c r="X1884" i="5" s="1"/>
  <c r="V1885" i="5"/>
  <c r="E1885" i="5" s="1"/>
  <c r="X1885" i="5" s="1"/>
  <c r="V1886" i="5"/>
  <c r="E1886" i="5" s="1"/>
  <c r="X1886" i="5" s="1"/>
  <c r="V1887" i="5"/>
  <c r="E1887" i="5" s="1"/>
  <c r="V1888" i="5"/>
  <c r="E1888" i="5"/>
  <c r="V1889" i="5"/>
  <c r="E1889" i="5" s="1"/>
  <c r="V1890" i="5"/>
  <c r="E1890" i="5" s="1"/>
  <c r="X1890" i="5" s="1"/>
  <c r="V1891" i="5"/>
  <c r="E1891" i="5" s="1"/>
  <c r="X1891" i="5" s="1"/>
  <c r="V1892" i="5"/>
  <c r="E1892" i="5"/>
  <c r="X1892" i="5" s="1"/>
  <c r="V1893" i="5"/>
  <c r="E1893" i="5" s="1"/>
  <c r="X1893" i="5" s="1"/>
  <c r="V1894" i="5"/>
  <c r="E1894" i="5" s="1"/>
  <c r="X1894" i="5" s="1"/>
  <c r="V1895" i="5"/>
  <c r="V1896" i="5"/>
  <c r="E1896" i="5"/>
  <c r="V1897" i="5"/>
  <c r="E1897" i="5" s="1"/>
  <c r="X1897" i="5" s="1"/>
  <c r="V1898" i="5"/>
  <c r="E1898" i="5" s="1"/>
  <c r="X1898" i="5" s="1"/>
  <c r="V1899" i="5"/>
  <c r="E1899" i="5" s="1"/>
  <c r="V1900" i="5"/>
  <c r="E1900" i="5"/>
  <c r="V1901" i="5"/>
  <c r="E1901" i="5" s="1"/>
  <c r="V1902" i="5"/>
  <c r="E1902" i="5" s="1"/>
  <c r="X1902" i="5" s="1"/>
  <c r="V1903" i="5"/>
  <c r="E1903" i="5" s="1"/>
  <c r="X1903" i="5" s="1"/>
  <c r="V1904" i="5"/>
  <c r="E1904" i="5"/>
  <c r="V1905" i="5"/>
  <c r="E1905" i="5" s="1"/>
  <c r="V1906" i="5"/>
  <c r="E1906" i="5" s="1"/>
  <c r="X1906" i="5" s="1"/>
  <c r="V1907" i="5"/>
  <c r="E1907" i="5" s="1"/>
  <c r="V1908" i="5"/>
  <c r="E1908" i="5" s="1"/>
  <c r="X1908" i="5" s="1"/>
  <c r="V1909" i="5"/>
  <c r="E1909" i="5" s="1"/>
  <c r="X1909" i="5" s="1"/>
  <c r="V1910" i="5"/>
  <c r="E1910" i="5" s="1"/>
  <c r="V1911" i="5"/>
  <c r="E1911" i="5" s="1"/>
  <c r="V1912" i="5"/>
  <c r="E1912" i="5"/>
  <c r="V1913" i="5"/>
  <c r="E1913" i="5" s="1"/>
  <c r="X1913" i="5" s="1"/>
  <c r="V1914" i="5"/>
  <c r="F1914" i="5" s="1"/>
  <c r="V1915" i="5"/>
  <c r="E1915" i="5" s="1"/>
  <c r="X1915" i="5" s="1"/>
  <c r="V1916" i="5"/>
  <c r="E1916" i="5" s="1"/>
  <c r="X1916" i="5" s="1"/>
  <c r="V1917" i="5"/>
  <c r="E1917" i="5" s="1"/>
  <c r="X1917" i="5" s="1"/>
  <c r="V1918" i="5"/>
  <c r="E1918" i="5" s="1"/>
  <c r="V1919" i="5"/>
  <c r="E1919" i="5" s="1"/>
  <c r="V1920" i="5"/>
  <c r="E1920" i="5"/>
  <c r="X1920" i="5" s="1"/>
  <c r="V1921" i="5"/>
  <c r="E1921" i="5" s="1"/>
  <c r="X1921" i="5" s="1"/>
  <c r="V1922" i="5"/>
  <c r="E1922" i="5" s="1"/>
  <c r="V1923" i="5"/>
  <c r="E1923" i="5" s="1"/>
  <c r="V1924" i="5"/>
  <c r="V1925" i="5"/>
  <c r="E1925" i="5" s="1"/>
  <c r="V1926" i="5"/>
  <c r="E1926" i="5" s="1"/>
  <c r="V1927" i="5"/>
  <c r="E1927" i="5" s="1"/>
  <c r="X1927" i="5" s="1"/>
  <c r="V1928" i="5"/>
  <c r="E1928" i="5"/>
  <c r="X1928" i="5" s="1"/>
  <c r="V1929" i="5"/>
  <c r="E1929" i="5" s="1"/>
  <c r="V1930" i="5"/>
  <c r="E1930" i="5" s="1"/>
  <c r="V1931" i="5"/>
  <c r="E1931" i="5" s="1"/>
  <c r="V1932" i="5"/>
  <c r="E1932" i="5" s="1"/>
  <c r="X1932" i="5" s="1"/>
  <c r="V1933" i="5"/>
  <c r="E1933" i="5" s="1"/>
  <c r="X1933" i="5" s="1"/>
  <c r="V1934" i="5"/>
  <c r="E1934" i="5" s="1"/>
  <c r="V1935" i="5"/>
  <c r="E1935" i="5" s="1"/>
  <c r="V1936" i="5"/>
  <c r="E1936" i="5"/>
  <c r="X1936" i="5" s="1"/>
  <c r="V1937" i="5"/>
  <c r="E1937" i="5" s="1"/>
  <c r="V1938" i="5"/>
  <c r="E1938" i="5" s="1"/>
  <c r="X1938" i="5" s="1"/>
  <c r="V1939" i="5"/>
  <c r="E1939" i="5" s="1"/>
  <c r="X1939" i="5" s="1"/>
  <c r="V1940" i="5"/>
  <c r="E1940" i="5"/>
  <c r="V1941" i="5"/>
  <c r="E1941" i="5" s="1"/>
  <c r="V1942" i="5"/>
  <c r="E1942" i="5" s="1"/>
  <c r="V1943" i="5"/>
  <c r="V1944" i="5"/>
  <c r="E1944" i="5"/>
  <c r="X1944" i="5" s="1"/>
  <c r="V1945" i="5"/>
  <c r="E1945" i="5" s="1"/>
  <c r="X1945" i="5" s="1"/>
  <c r="V1946" i="5"/>
  <c r="E1946" i="5" s="1"/>
  <c r="V1947" i="5"/>
  <c r="E1947" i="5" s="1"/>
  <c r="V1948" i="5"/>
  <c r="E1948" i="5"/>
  <c r="X1948" i="5" s="1"/>
  <c r="V1949" i="5"/>
  <c r="E1949" i="5" s="1"/>
  <c r="V1950" i="5"/>
  <c r="E1950" i="5" s="1"/>
  <c r="V1951" i="5"/>
  <c r="E1951" i="5" s="1"/>
  <c r="X1951" i="5" s="1"/>
  <c r="V1952" i="5"/>
  <c r="E1952" i="5"/>
  <c r="V1953" i="5"/>
  <c r="E1953" i="5" s="1"/>
  <c r="V1954" i="5"/>
  <c r="E1954" i="5" s="1"/>
  <c r="V1955" i="5"/>
  <c r="E1955" i="5" s="1"/>
  <c r="V1956" i="5"/>
  <c r="E1956" i="5" s="1"/>
  <c r="X1956" i="5" s="1"/>
  <c r="V1957" i="5"/>
  <c r="E1957" i="5" s="1"/>
  <c r="X1957" i="5" s="1"/>
  <c r="V1958" i="5"/>
  <c r="E1958" i="5" s="1"/>
  <c r="V1959" i="5"/>
  <c r="E1959" i="5" s="1"/>
  <c r="V1960" i="5"/>
  <c r="E1960" i="5"/>
  <c r="X1960" i="5" s="1"/>
  <c r="V1961" i="5"/>
  <c r="E1961" i="5" s="1"/>
  <c r="X1961" i="5" s="1"/>
  <c r="V1962" i="5"/>
  <c r="V1963" i="5"/>
  <c r="E1963" i="5" s="1"/>
  <c r="X1963" i="5" s="1"/>
  <c r="V1964" i="5"/>
  <c r="E1964" i="5" s="1"/>
  <c r="X1964" i="5" s="1"/>
  <c r="V1965" i="5"/>
  <c r="E1965" i="5" s="1"/>
  <c r="V1966" i="5"/>
  <c r="E1966" i="5" s="1"/>
  <c r="V1967" i="5"/>
  <c r="E1967" i="5" s="1"/>
  <c r="V1968" i="5"/>
  <c r="E1968" i="5"/>
  <c r="X1968" i="5" s="1"/>
  <c r="V1969" i="5"/>
  <c r="E1969" i="5" s="1"/>
  <c r="X1969" i="5" s="1"/>
  <c r="V1970" i="5"/>
  <c r="E1970" i="5" s="1"/>
  <c r="V1971" i="5"/>
  <c r="E1971" i="5" s="1"/>
  <c r="V1972" i="5"/>
  <c r="V1973" i="5"/>
  <c r="E1973" i="5" s="1"/>
  <c r="V1974" i="5"/>
  <c r="E1974" i="5" s="1"/>
  <c r="V1975" i="5"/>
  <c r="E1975" i="5" s="1"/>
  <c r="V1976" i="5"/>
  <c r="E1976" i="5"/>
  <c r="X1976" i="5" s="1"/>
  <c r="V1977" i="5"/>
  <c r="E1977" i="5" s="1"/>
  <c r="V1978" i="5"/>
  <c r="E1978" i="5" s="1"/>
  <c r="V1979" i="5"/>
  <c r="E1979" i="5" s="1"/>
  <c r="V1980" i="5"/>
  <c r="E1980" i="5" s="1"/>
  <c r="X1980" i="5" s="1"/>
  <c r="V1981" i="5"/>
  <c r="E1981" i="5" s="1"/>
  <c r="X1981" i="5" s="1"/>
  <c r="V1982" i="5"/>
  <c r="E1982" i="5" s="1"/>
  <c r="V1983" i="5"/>
  <c r="E1983" i="5" s="1"/>
  <c r="V1984" i="5"/>
  <c r="E1984" i="5"/>
  <c r="X1984" i="5" s="1"/>
  <c r="V1985" i="5"/>
  <c r="E1985" i="5" s="1"/>
  <c r="X1985" i="5" s="1"/>
  <c r="V1986" i="5"/>
  <c r="E1986" i="5" s="1"/>
  <c r="V1987" i="5"/>
  <c r="E1987" i="5" s="1"/>
  <c r="X1987" i="5" s="1"/>
  <c r="V1988" i="5"/>
  <c r="E1988" i="5"/>
  <c r="X1988" i="5" s="1"/>
  <c r="V1989" i="5"/>
  <c r="E1989" i="5" s="1"/>
  <c r="V1990" i="5"/>
  <c r="E1990" i="5" s="1"/>
  <c r="V1991" i="5"/>
  <c r="V1992" i="5"/>
  <c r="E1992" i="5"/>
  <c r="X1992" i="5" s="1"/>
  <c r="V1993" i="5"/>
  <c r="E1993" i="5" s="1"/>
  <c r="X1993" i="5" s="1"/>
  <c r="V1994" i="5"/>
  <c r="E1994" i="5" s="1"/>
  <c r="V1995" i="5"/>
  <c r="E1995" i="5" s="1"/>
  <c r="V1996" i="5"/>
  <c r="E1996" i="5"/>
  <c r="X1996" i="5" s="1"/>
  <c r="V1997" i="5"/>
  <c r="E1997" i="5" s="1"/>
  <c r="V1998" i="5"/>
  <c r="E1998" i="5" s="1"/>
  <c r="V1999" i="5"/>
  <c r="E1999" i="5" s="1"/>
  <c r="X1999" i="5" s="1"/>
  <c r="V2000" i="5"/>
  <c r="E2000" i="5"/>
  <c r="X2000" i="5" s="1"/>
  <c r="V2001" i="5"/>
  <c r="E2001" i="5" s="1"/>
  <c r="V2002" i="5"/>
  <c r="E2002" i="5" s="1"/>
  <c r="V2003" i="5"/>
  <c r="E2003" i="5" s="1"/>
  <c r="V2004" i="5"/>
  <c r="E2004" i="5" s="1"/>
  <c r="X2004" i="5" s="1"/>
  <c r="V2005" i="5"/>
  <c r="E2005" i="5" s="1"/>
  <c r="X2005" i="5" s="1"/>
  <c r="V2006" i="5"/>
  <c r="E2006" i="5" s="1"/>
  <c r="V2007" i="5"/>
  <c r="E2007" i="5" s="1"/>
  <c r="V2008" i="5"/>
  <c r="E2008" i="5"/>
  <c r="X2008" i="5" s="1"/>
  <c r="V2009" i="5"/>
  <c r="E2009" i="5" s="1"/>
  <c r="X2009" i="5" s="1"/>
  <c r="V2010" i="5"/>
  <c r="V2011" i="5"/>
  <c r="E2011" i="5" s="1"/>
  <c r="X2011" i="5" s="1"/>
  <c r="V2012" i="5"/>
  <c r="E2012" i="5" s="1"/>
  <c r="V2013" i="5"/>
  <c r="E2013" i="5" s="1"/>
  <c r="V2014" i="5"/>
  <c r="E2014" i="5" s="1"/>
  <c r="V2015" i="5"/>
  <c r="E2015" i="5" s="1"/>
  <c r="V2016" i="5"/>
  <c r="E2016" i="5"/>
  <c r="X2016" i="5" s="1"/>
  <c r="V2017" i="5"/>
  <c r="E2017" i="5" s="1"/>
  <c r="X2017" i="5" s="1"/>
  <c r="V2018" i="5"/>
  <c r="E2018" i="5" s="1"/>
  <c r="V2019" i="5"/>
  <c r="E2019" i="5" s="1"/>
  <c r="V2020" i="5"/>
  <c r="V2021" i="5"/>
  <c r="E2021" i="5" s="1"/>
  <c r="V2022" i="5"/>
  <c r="E2022" i="5" s="1"/>
  <c r="V2023" i="5"/>
  <c r="E2023" i="5" s="1"/>
  <c r="X2023" i="5" s="1"/>
  <c r="V2024" i="5"/>
  <c r="E2024" i="5"/>
  <c r="X2024" i="5" s="1"/>
  <c r="V2025" i="5"/>
  <c r="E2025" i="5" s="1"/>
  <c r="V2026" i="5"/>
  <c r="E2026" i="5" s="1"/>
  <c r="V2027" i="5"/>
  <c r="E2027" i="5" s="1"/>
  <c r="V2028" i="5"/>
  <c r="E2028" i="5" s="1"/>
  <c r="X2028" i="5" s="1"/>
  <c r="V2029" i="5"/>
  <c r="E2029" i="5" s="1"/>
  <c r="X2029" i="5" s="1"/>
  <c r="V2030" i="5"/>
  <c r="E2030" i="5" s="1"/>
  <c r="V2031" i="5"/>
  <c r="E2031" i="5" s="1"/>
  <c r="V2032" i="5"/>
  <c r="E2032" i="5"/>
  <c r="V2033" i="5"/>
  <c r="E2033" i="5" s="1"/>
  <c r="V2034" i="5"/>
  <c r="E2034" i="5" s="1"/>
  <c r="V2035" i="5"/>
  <c r="E2035" i="5" s="1"/>
  <c r="V2036" i="5"/>
  <c r="E2036" i="5"/>
  <c r="X2036" i="5" s="1"/>
  <c r="V2037" i="5"/>
  <c r="E2037" i="5" s="1"/>
  <c r="X2037" i="5" s="1"/>
  <c r="V2038" i="5"/>
  <c r="E2038" i="5" s="1"/>
  <c r="V2039" i="5"/>
  <c r="V2040" i="5"/>
  <c r="E2040" i="5"/>
  <c r="X2040" i="5" s="1"/>
  <c r="V2041" i="5"/>
  <c r="E2041" i="5" s="1"/>
  <c r="X2041" i="5" s="1"/>
  <c r="V2042" i="5"/>
  <c r="E2042" i="5" s="1"/>
  <c r="V2043" i="5"/>
  <c r="E2043" i="5" s="1"/>
  <c r="V2044" i="5"/>
  <c r="E2044" i="5"/>
  <c r="V2045" i="5"/>
  <c r="E2045" i="5" s="1"/>
  <c r="X2045" i="5" s="1"/>
  <c r="V2046" i="5"/>
  <c r="E2046" i="5" s="1"/>
  <c r="V2047" i="5"/>
  <c r="E2047" i="5" s="1"/>
  <c r="X2047" i="5" s="1"/>
  <c r="V2048" i="5"/>
  <c r="E2048" i="5"/>
  <c r="X2048" i="5" s="1"/>
  <c r="V2049" i="5"/>
  <c r="E2049" i="5" s="1"/>
  <c r="V2050" i="5"/>
  <c r="E2050" i="5" s="1"/>
  <c r="V2051" i="5"/>
  <c r="E2051" i="5" s="1"/>
  <c r="V2052" i="5"/>
  <c r="E2052" i="5" s="1"/>
  <c r="V2053" i="5"/>
  <c r="E2053" i="5" s="1"/>
  <c r="X2053" i="5" s="1"/>
  <c r="V2054" i="5"/>
  <c r="E2054" i="5" s="1"/>
  <c r="V2055" i="5"/>
  <c r="E2055" i="5" s="1"/>
  <c r="V2056" i="5"/>
  <c r="E2056" i="5"/>
  <c r="X2056" i="5" s="1"/>
  <c r="V2057" i="5"/>
  <c r="E2057" i="5" s="1"/>
  <c r="X2057" i="5" s="1"/>
  <c r="V2058" i="5"/>
  <c r="V2059" i="5"/>
  <c r="E2059" i="5" s="1"/>
  <c r="X2059" i="5" s="1"/>
  <c r="V2060" i="5"/>
  <c r="E2060" i="5" s="1"/>
  <c r="V2061" i="5"/>
  <c r="E2061" i="5" s="1"/>
  <c r="X2061" i="5" s="1"/>
  <c r="V2062" i="5"/>
  <c r="E2062" i="5" s="1"/>
  <c r="V2063" i="5"/>
  <c r="E2063" i="5" s="1"/>
  <c r="V2064" i="5"/>
  <c r="E2064" i="5"/>
  <c r="X2064" i="5" s="1"/>
  <c r="V2065" i="5"/>
  <c r="E2065" i="5" s="1"/>
  <c r="V2066" i="5"/>
  <c r="E2066" i="5" s="1"/>
  <c r="V2067" i="5"/>
  <c r="E2067" i="5" s="1"/>
  <c r="V2068" i="5"/>
  <c r="V2069" i="5"/>
  <c r="E2069" i="5" s="1"/>
  <c r="V2070" i="5"/>
  <c r="E2070" i="5" s="1"/>
  <c r="V2071" i="5"/>
  <c r="E2071" i="5" s="1"/>
  <c r="X2071" i="5" s="1"/>
  <c r="V2072" i="5"/>
  <c r="E2072" i="5"/>
  <c r="X2072" i="5" s="1"/>
  <c r="V2073" i="5"/>
  <c r="E2073" i="5" s="1"/>
  <c r="X2073" i="5" s="1"/>
  <c r="V2074" i="5"/>
  <c r="E2074" i="5" s="1"/>
  <c r="V2075" i="5"/>
  <c r="E2075" i="5" s="1"/>
  <c r="X2075" i="5" s="1"/>
  <c r="V2076" i="5"/>
  <c r="E2076" i="5" s="1"/>
  <c r="X2076" i="5" s="1"/>
  <c r="V2077" i="5"/>
  <c r="V2078" i="5"/>
  <c r="E2078" i="5" s="1"/>
  <c r="V2079" i="5"/>
  <c r="E2079" i="5" s="1"/>
  <c r="V2080" i="5"/>
  <c r="E2080" i="5"/>
  <c r="X2080" i="5" s="1"/>
  <c r="V2081" i="5"/>
  <c r="E2081" i="5" s="1"/>
  <c r="V2082" i="5"/>
  <c r="E2082" i="5" s="1"/>
  <c r="X2082" i="5" s="1"/>
  <c r="V2083" i="5"/>
  <c r="E2083" i="5" s="1"/>
  <c r="X2083" i="5" s="1"/>
  <c r="V2084" i="5"/>
  <c r="E2084" i="5"/>
  <c r="X2084" i="5" s="1"/>
  <c r="V2085" i="5"/>
  <c r="E2085" i="5" s="1"/>
  <c r="V2086" i="5"/>
  <c r="E2086" i="5" s="1"/>
  <c r="V2087" i="5"/>
  <c r="V2088" i="5"/>
  <c r="E2088" i="5"/>
  <c r="V2089" i="5"/>
  <c r="E2089" i="5" s="1"/>
  <c r="X2089" i="5" s="1"/>
  <c r="V2090" i="5"/>
  <c r="E2090" i="5" s="1"/>
  <c r="V2091" i="5"/>
  <c r="E2091" i="5" s="1"/>
  <c r="V2092" i="5"/>
  <c r="E2092" i="5"/>
  <c r="V2093" i="5"/>
  <c r="E2093" i="5" s="1"/>
  <c r="V2094" i="5"/>
  <c r="E2094" i="5" s="1"/>
  <c r="V2095" i="5"/>
  <c r="E2095" i="5" s="1"/>
  <c r="V2096" i="5"/>
  <c r="E2096" i="5"/>
  <c r="X2096" i="5" s="1"/>
  <c r="V2097" i="5"/>
  <c r="E2097" i="5" s="1"/>
  <c r="V2098" i="5"/>
  <c r="E2098" i="5" s="1"/>
  <c r="V2099" i="5"/>
  <c r="E2099" i="5" s="1"/>
  <c r="V2100" i="5"/>
  <c r="E2100" i="5" s="1"/>
  <c r="X2100" i="5" s="1"/>
  <c r="V2101" i="5"/>
  <c r="E2101" i="5" s="1"/>
  <c r="X2101" i="5" s="1"/>
  <c r="V2102" i="5"/>
  <c r="E2102" i="5" s="1"/>
  <c r="V2103" i="5"/>
  <c r="E2103" i="5" s="1"/>
  <c r="V2104" i="5"/>
  <c r="E2104" i="5"/>
  <c r="X2104" i="5" s="1"/>
  <c r="V2105" i="5"/>
  <c r="E2105" i="5" s="1"/>
  <c r="V2106" i="5"/>
  <c r="V2107" i="5"/>
  <c r="E2107" i="5" s="1"/>
  <c r="X2107" i="5" s="1"/>
  <c r="V2108" i="5"/>
  <c r="E2108" i="5" s="1"/>
  <c r="X2108" i="5" s="1"/>
  <c r="V2109" i="5"/>
  <c r="E2109" i="5" s="1"/>
  <c r="V2110" i="5"/>
  <c r="E2110" i="5" s="1"/>
  <c r="V2111" i="5"/>
  <c r="E2111" i="5" s="1"/>
  <c r="V2112" i="5"/>
  <c r="E2112" i="5"/>
  <c r="X2112" i="5" s="1"/>
  <c r="V2113" i="5"/>
  <c r="E2113" i="5" s="1"/>
  <c r="X2113" i="5" s="1"/>
  <c r="V2114" i="5"/>
  <c r="E2114" i="5" s="1"/>
  <c r="V2115" i="5"/>
  <c r="E2115" i="5" s="1"/>
  <c r="V2116" i="5"/>
  <c r="V2117" i="5"/>
  <c r="E2117" i="5" s="1"/>
  <c r="X2117" i="5" s="1"/>
  <c r="V2118" i="5"/>
  <c r="E2118" i="5" s="1"/>
  <c r="X2118" i="5" s="1"/>
  <c r="V2119" i="5"/>
  <c r="E2119" i="5" s="1"/>
  <c r="X2119" i="5" s="1"/>
  <c r="V2120" i="5"/>
  <c r="E2120" i="5"/>
  <c r="V2121" i="5"/>
  <c r="E2121" i="5" s="1"/>
  <c r="V2122" i="5"/>
  <c r="E2122" i="5" s="1"/>
  <c r="X2122" i="5" s="1"/>
  <c r="V2123" i="5"/>
  <c r="E2123" i="5" s="1"/>
  <c r="V2124" i="5"/>
  <c r="E2124" i="5" s="1"/>
  <c r="V2125" i="5"/>
  <c r="V2126" i="5"/>
  <c r="E2126" i="5" s="1"/>
  <c r="X2126" i="5" s="1"/>
  <c r="V2127" i="5"/>
  <c r="E2127" i="5" s="1"/>
  <c r="V2128" i="5"/>
  <c r="E2128" i="5"/>
  <c r="X2128" i="5" s="1"/>
  <c r="V2129" i="5"/>
  <c r="E2129" i="5" s="1"/>
  <c r="V2130" i="5"/>
  <c r="E2130" i="5" s="1"/>
  <c r="X2130" i="5" s="1"/>
  <c r="V2131" i="5"/>
  <c r="E2131" i="5" s="1"/>
  <c r="X2131" i="5" s="1"/>
  <c r="V2132" i="5"/>
  <c r="E2132" i="5"/>
  <c r="X2132" i="5" s="1"/>
  <c r="V2133" i="5"/>
  <c r="E2133" i="5" s="1"/>
  <c r="V2134" i="5"/>
  <c r="E2134" i="5" s="1"/>
  <c r="X2134" i="5" s="1"/>
  <c r="V2135" i="5"/>
  <c r="V2136" i="5"/>
  <c r="E2136" i="5"/>
  <c r="X2136" i="5" s="1"/>
  <c r="V2137" i="5"/>
  <c r="E2137" i="5" s="1"/>
  <c r="X2137" i="5" s="1"/>
  <c r="V2138" i="5"/>
  <c r="E2138" i="5" s="1"/>
  <c r="X2138" i="5" s="1"/>
  <c r="V2139" i="5"/>
  <c r="E2139" i="5" s="1"/>
  <c r="V2140" i="5"/>
  <c r="E2140" i="5"/>
  <c r="V2141" i="5"/>
  <c r="E2141" i="5" s="1"/>
  <c r="V2142" i="5"/>
  <c r="E2142" i="5" s="1"/>
  <c r="X2142" i="5" s="1"/>
  <c r="V2143" i="5"/>
  <c r="E2143" i="5" s="1"/>
  <c r="X2143" i="5" s="1"/>
  <c r="V2144" i="5"/>
  <c r="E2144" i="5"/>
  <c r="V2145" i="5"/>
  <c r="E2145" i="5" s="1"/>
  <c r="V2146" i="5"/>
  <c r="E2146" i="5" s="1"/>
  <c r="X2146" i="5" s="1"/>
  <c r="V2147" i="5"/>
  <c r="E2147" i="5" s="1"/>
  <c r="V2148" i="5"/>
  <c r="E2148" i="5" s="1"/>
  <c r="X2148" i="5" s="1"/>
  <c r="V2149" i="5"/>
  <c r="E2149" i="5" s="1"/>
  <c r="X2149" i="5" s="1"/>
  <c r="V2150" i="5"/>
  <c r="E2150" i="5" s="1"/>
  <c r="X2150" i="5" s="1"/>
  <c r="V2151" i="5"/>
  <c r="E2151" i="5" s="1"/>
  <c r="V2152" i="5"/>
  <c r="E2152" i="5"/>
  <c r="X2152" i="5" s="1"/>
  <c r="V2153" i="5"/>
  <c r="E2153" i="5" s="1"/>
  <c r="V2154" i="5"/>
  <c r="V2155" i="5"/>
  <c r="E2155" i="5" s="1"/>
  <c r="X2155" i="5" s="1"/>
  <c r="V2156" i="5"/>
  <c r="E2156" i="5" s="1"/>
  <c r="X2156" i="5" s="1"/>
  <c r="V2157" i="5"/>
  <c r="E2157" i="5" s="1"/>
  <c r="V2158" i="5"/>
  <c r="E2158" i="5" s="1"/>
  <c r="X2158" i="5" s="1"/>
  <c r="V2159" i="5"/>
  <c r="E2159" i="5" s="1"/>
  <c r="V2160" i="5"/>
  <c r="E2160" i="5"/>
  <c r="V2161" i="5"/>
  <c r="E2161" i="5" s="1"/>
  <c r="X2161" i="5" s="1"/>
  <c r="V2162" i="5"/>
  <c r="E2162" i="5" s="1"/>
  <c r="X2162" i="5" s="1"/>
  <c r="V2163" i="5"/>
  <c r="E2163" i="5" s="1"/>
  <c r="V2164" i="5"/>
  <c r="V2165" i="5"/>
  <c r="E2165" i="5" s="1"/>
  <c r="V2166" i="5"/>
  <c r="E2166" i="5" s="1"/>
  <c r="X2166" i="5" s="1"/>
  <c r="V2167" i="5"/>
  <c r="E2167" i="5" s="1"/>
  <c r="V2168" i="5"/>
  <c r="E2168" i="5"/>
  <c r="V2169" i="5"/>
  <c r="E2169" i="5" s="1"/>
  <c r="V2170" i="5"/>
  <c r="E2170" i="5" s="1"/>
  <c r="X2170" i="5" s="1"/>
  <c r="V2171" i="5"/>
  <c r="E2171" i="5" s="1"/>
  <c r="V2172" i="5"/>
  <c r="E2172" i="5" s="1"/>
  <c r="X2172" i="5" s="1"/>
  <c r="V2173" i="5"/>
  <c r="V2174" i="5"/>
  <c r="E2174" i="5" s="1"/>
  <c r="X2174" i="5" s="1"/>
  <c r="V2175" i="5"/>
  <c r="E2175" i="5" s="1"/>
  <c r="V2176" i="5"/>
  <c r="E2176" i="5"/>
  <c r="V2177" i="5"/>
  <c r="E2177" i="5" s="1"/>
  <c r="X2177" i="5" s="1"/>
  <c r="V2178" i="5"/>
  <c r="E2178" i="5" s="1"/>
  <c r="X2178" i="5" s="1"/>
  <c r="V2179" i="5"/>
  <c r="E2179" i="5" s="1"/>
  <c r="X2179" i="5" s="1"/>
  <c r="V2180" i="5"/>
  <c r="E2180" i="5"/>
  <c r="V2181" i="5"/>
  <c r="E2181" i="5" s="1"/>
  <c r="V2182" i="5"/>
  <c r="E2182" i="5" s="1"/>
  <c r="X2182" i="5" s="1"/>
  <c r="V2183" i="5"/>
  <c r="V2184" i="5"/>
  <c r="E2184" i="5"/>
  <c r="V2185" i="5"/>
  <c r="E2185" i="5" s="1"/>
  <c r="X2185" i="5" s="1"/>
  <c r="V2186" i="5"/>
  <c r="E2186" i="5" s="1"/>
  <c r="X2186" i="5" s="1"/>
  <c r="V2187" i="5"/>
  <c r="E2187" i="5" s="1"/>
  <c r="V2188" i="5"/>
  <c r="E2188" i="5"/>
  <c r="X2188" i="5" s="1"/>
  <c r="V2189" i="5"/>
  <c r="E2189" i="5" s="1"/>
  <c r="V2190" i="5"/>
  <c r="E2190" i="5" s="1"/>
  <c r="X2190" i="5" s="1"/>
  <c r="V2191" i="5"/>
  <c r="E2191" i="5" s="1"/>
  <c r="X2191" i="5" s="1"/>
  <c r="V2192" i="5"/>
  <c r="E2192" i="5"/>
  <c r="V2193" i="5"/>
  <c r="E2193" i="5" s="1"/>
  <c r="V2194" i="5"/>
  <c r="E2194" i="5" s="1"/>
  <c r="X2194" i="5" s="1"/>
  <c r="V2195" i="5"/>
  <c r="E2195" i="5" s="1"/>
  <c r="V2196" i="5"/>
  <c r="E2196" i="5" s="1"/>
  <c r="X2196" i="5" s="1"/>
  <c r="V2197" i="5"/>
  <c r="E2197" i="5" s="1"/>
  <c r="V2198" i="5"/>
  <c r="E2198" i="5" s="1"/>
  <c r="V2199" i="5"/>
  <c r="E2199" i="5" s="1"/>
  <c r="V2200" i="5"/>
  <c r="E2200" i="5"/>
  <c r="V2201" i="5"/>
  <c r="E2201" i="5" s="1"/>
  <c r="X2201" i="5" s="1"/>
  <c r="V2202" i="5"/>
  <c r="V2203" i="5"/>
  <c r="E2203" i="5" s="1"/>
  <c r="X2203" i="5" s="1"/>
  <c r="V2204" i="5"/>
  <c r="E2204" i="5" s="1"/>
  <c r="X2204" i="5" s="1"/>
  <c r="V2205" i="5"/>
  <c r="E2205" i="5" s="1"/>
  <c r="V2206" i="5"/>
  <c r="E2206" i="5" s="1"/>
  <c r="V2207" i="5"/>
  <c r="E2207" i="5" s="1"/>
  <c r="V2208" i="5"/>
  <c r="E2208" i="5"/>
  <c r="V2209" i="5"/>
  <c r="E2209" i="5" s="1"/>
  <c r="X2209" i="5" s="1"/>
  <c r="V2210" i="5"/>
  <c r="E2210" i="5" s="1"/>
  <c r="X2210" i="5" s="1"/>
  <c r="V2211" i="5"/>
  <c r="E2211" i="5" s="1"/>
  <c r="V2212" i="5"/>
  <c r="V2213" i="5"/>
  <c r="E2213" i="5" s="1"/>
  <c r="V2214" i="5"/>
  <c r="E2214" i="5" s="1"/>
  <c r="V2215" i="5"/>
  <c r="E2215" i="5" s="1"/>
  <c r="X2215" i="5" s="1"/>
  <c r="V2216" i="5"/>
  <c r="E2216" i="5"/>
  <c r="V2217" i="5"/>
  <c r="E2217" i="5" s="1"/>
  <c r="V2218" i="5"/>
  <c r="E2218" i="5" s="1"/>
  <c r="X2218" i="5" s="1"/>
  <c r="V2219" i="5"/>
  <c r="E2219" i="5" s="1"/>
  <c r="V2220" i="5"/>
  <c r="E2220" i="5" s="1"/>
  <c r="X2220" i="5" s="1"/>
  <c r="V2221" i="5"/>
  <c r="V2222" i="5"/>
  <c r="E2222" i="5" s="1"/>
  <c r="V2223" i="5"/>
  <c r="E2223" i="5" s="1"/>
  <c r="V2224" i="5"/>
  <c r="E2224" i="5"/>
  <c r="V2225" i="5"/>
  <c r="E2225" i="5" s="1"/>
  <c r="V2226" i="5"/>
  <c r="E2226" i="5" s="1"/>
  <c r="X2226" i="5" s="1"/>
  <c r="V2227" i="5"/>
  <c r="E2227" i="5" s="1"/>
  <c r="X2227" i="5" s="1"/>
  <c r="V2228" i="5"/>
  <c r="E2228" i="5"/>
  <c r="X2228" i="5" s="1"/>
  <c r="V2229" i="5"/>
  <c r="E2229" i="5" s="1"/>
  <c r="X2229" i="5" s="1"/>
  <c r="V2230" i="5"/>
  <c r="E2230" i="5" s="1"/>
  <c r="V2231" i="5"/>
  <c r="V2232" i="5"/>
  <c r="E2232" i="5"/>
  <c r="V2233" i="5"/>
  <c r="E2233" i="5" s="1"/>
  <c r="X2233" i="5" s="1"/>
  <c r="V2234" i="5"/>
  <c r="E2234" i="5" s="1"/>
  <c r="V2235" i="5"/>
  <c r="E2235" i="5" s="1"/>
  <c r="V2236" i="5"/>
  <c r="E2236" i="5"/>
  <c r="X2236" i="5" s="1"/>
  <c r="V2237" i="5"/>
  <c r="E2237" i="5" s="1"/>
  <c r="V2238" i="5"/>
  <c r="E2238" i="5" s="1"/>
  <c r="X2238" i="5" s="1"/>
  <c r="V2239" i="5"/>
  <c r="E2239" i="5" s="1"/>
  <c r="X2239" i="5" s="1"/>
  <c r="V2240" i="5"/>
  <c r="E2240" i="5"/>
  <c r="X2240" i="5" s="1"/>
  <c r="V2241" i="5"/>
  <c r="E2241" i="5" s="1"/>
  <c r="X2241" i="5" s="1"/>
  <c r="V2242" i="5"/>
  <c r="E2242" i="5" s="1"/>
  <c r="V2243" i="5"/>
  <c r="E2243" i="5" s="1"/>
  <c r="V2244" i="5"/>
  <c r="E2244" i="5" s="1"/>
  <c r="X2244" i="5" s="1"/>
  <c r="V2245" i="5"/>
  <c r="E2245" i="5" s="1"/>
  <c r="X2245" i="5" s="1"/>
  <c r="V2246" i="5"/>
  <c r="E2246" i="5" s="1"/>
  <c r="V2247" i="5"/>
  <c r="E2247" i="5" s="1"/>
  <c r="V2248" i="5"/>
  <c r="E2248" i="5"/>
  <c r="X2248" i="5" s="1"/>
  <c r="V2249" i="5"/>
  <c r="E2249" i="5" s="1"/>
  <c r="X2249" i="5" s="1"/>
  <c r="V2250" i="5"/>
  <c r="V2251" i="5"/>
  <c r="E2251" i="5" s="1"/>
  <c r="X2251" i="5" s="1"/>
  <c r="V2252" i="5"/>
  <c r="E2252" i="5" s="1"/>
  <c r="X2252" i="5" s="1"/>
  <c r="V2253" i="5"/>
  <c r="E2253" i="5" s="1"/>
  <c r="V2254" i="5"/>
  <c r="E2254" i="5" s="1"/>
  <c r="V2255" i="5"/>
  <c r="E2255" i="5" s="1"/>
  <c r="V2256" i="5"/>
  <c r="E2256" i="5"/>
  <c r="X2256" i="5" s="1"/>
  <c r="V2257" i="5"/>
  <c r="E2257" i="5" s="1"/>
  <c r="X2257" i="5" s="1"/>
  <c r="V2258" i="5"/>
  <c r="E2258" i="5" s="1"/>
  <c r="V2259" i="5"/>
  <c r="E2259" i="5" s="1"/>
  <c r="V2260" i="5"/>
  <c r="V2261" i="5"/>
  <c r="E2261" i="5" s="1"/>
  <c r="X2261" i="5" s="1"/>
  <c r="V2262" i="5"/>
  <c r="E2262" i="5" s="1"/>
  <c r="V2263" i="5"/>
  <c r="E2263" i="5" s="1"/>
  <c r="X2263" i="5" s="1"/>
  <c r="V2264" i="5"/>
  <c r="E2264" i="5"/>
  <c r="X2264" i="5" s="1"/>
  <c r="V2265" i="5"/>
  <c r="E2265" i="5" s="1"/>
  <c r="V2266" i="5"/>
  <c r="E2266" i="5" s="1"/>
  <c r="V2267" i="5"/>
  <c r="E2267" i="5" s="1"/>
  <c r="V2268" i="5"/>
  <c r="E2268" i="5" s="1"/>
  <c r="X2268" i="5" s="1"/>
  <c r="V2269" i="5"/>
  <c r="E2269" i="5" s="1"/>
  <c r="X2269" i="5" s="1"/>
  <c r="V2270" i="5"/>
  <c r="E2270" i="5" s="1"/>
  <c r="V2271" i="5"/>
  <c r="E2271" i="5" s="1"/>
  <c r="V2272" i="5"/>
  <c r="E2272" i="5"/>
  <c r="V2273" i="5"/>
  <c r="E2273" i="5" s="1"/>
  <c r="X2273" i="5" s="1"/>
  <c r="V2274" i="5"/>
  <c r="E2274" i="5" s="1"/>
  <c r="X2274" i="5" s="1"/>
  <c r="V2275" i="5"/>
  <c r="E2275" i="5" s="1"/>
  <c r="X2275" i="5" s="1"/>
  <c r="V2276" i="5"/>
  <c r="E2276" i="5"/>
  <c r="V2277" i="5"/>
  <c r="E2277" i="5" s="1"/>
  <c r="V2278" i="5"/>
  <c r="E2278" i="5" s="1"/>
  <c r="V2279" i="5"/>
  <c r="V2280" i="5"/>
  <c r="E2280" i="5" s="1"/>
  <c r="X2280" i="5" s="1"/>
  <c r="V2281" i="5"/>
  <c r="E2281" i="5" s="1"/>
  <c r="X2281" i="5" s="1"/>
  <c r="V2282" i="5"/>
  <c r="E2282" i="5" s="1"/>
  <c r="X2282" i="5" s="1"/>
  <c r="V2283" i="5"/>
  <c r="E2283" i="5"/>
  <c r="V2284" i="5"/>
  <c r="E2284" i="5" s="1"/>
  <c r="V2285" i="5"/>
  <c r="E2285" i="5" s="1"/>
  <c r="V2286" i="5"/>
  <c r="E2286" i="5" s="1"/>
  <c r="X2286" i="5" s="1"/>
  <c r="V2287" i="5"/>
  <c r="V2288" i="5"/>
  <c r="E2288" i="5" s="1"/>
  <c r="X2288" i="5" s="1"/>
  <c r="V2289" i="5"/>
  <c r="E2289" i="5"/>
  <c r="V2290" i="5"/>
  <c r="E2290" i="5" s="1"/>
  <c r="V2291" i="5"/>
  <c r="E2291" i="5" s="1"/>
  <c r="V2292" i="5"/>
  <c r="E2292" i="5" s="1"/>
  <c r="V2293" i="5"/>
  <c r="E2293" i="5" s="1"/>
  <c r="X2293" i="5" s="1"/>
  <c r="V2294" i="5"/>
  <c r="E2294" i="5" s="1"/>
  <c r="X2294" i="5" s="1"/>
  <c r="V2295" i="5"/>
  <c r="V2296" i="5"/>
  <c r="E2296" i="5" s="1"/>
  <c r="V2297" i="5"/>
  <c r="E2297" i="5" s="1"/>
  <c r="V2298" i="5"/>
  <c r="E2298" i="5" s="1"/>
  <c r="X2298" i="5" s="1"/>
  <c r="V2299" i="5"/>
  <c r="E2299" i="5" s="1"/>
  <c r="X2299" i="5" s="1"/>
  <c r="V2300" i="5"/>
  <c r="E2300" i="5" s="1"/>
  <c r="V2301" i="5"/>
  <c r="E2301" i="5" s="1"/>
  <c r="V2302" i="5"/>
  <c r="E2302" i="5" s="1"/>
  <c r="X2302" i="5" s="1"/>
  <c r="V2303" i="5"/>
  <c r="V2304" i="5"/>
  <c r="E2304" i="5" s="1"/>
  <c r="V2305" i="5"/>
  <c r="E2305" i="5" s="1"/>
  <c r="V2306" i="5"/>
  <c r="E2306" i="5" s="1"/>
  <c r="X2306" i="5" s="1"/>
  <c r="V2307" i="5"/>
  <c r="E2307" i="5"/>
  <c r="V2308" i="5"/>
  <c r="E2308" i="5" s="1"/>
  <c r="X2308" i="5" s="1"/>
  <c r="V2309" i="5"/>
  <c r="E2309" i="5" s="1"/>
  <c r="X2309" i="5" s="1"/>
  <c r="V2310" i="5"/>
  <c r="E2310" i="5" s="1"/>
  <c r="V2311" i="5"/>
  <c r="V2312" i="5"/>
  <c r="E2312" i="5" s="1"/>
  <c r="X2312" i="5" s="1"/>
  <c r="V2313" i="5"/>
  <c r="E2313" i="5"/>
  <c r="V2314" i="5"/>
  <c r="E2314" i="5" s="1"/>
  <c r="X2314" i="5" s="1"/>
  <c r="V2315" i="5"/>
  <c r="E2315" i="5" s="1"/>
  <c r="V2316" i="5"/>
  <c r="E2316" i="5" s="1"/>
  <c r="X2316" i="5" s="1"/>
  <c r="V2317" i="5"/>
  <c r="E2317" i="5" s="1"/>
  <c r="X2317" i="5" s="1"/>
  <c r="V2318" i="5"/>
  <c r="E2318" i="5" s="1"/>
  <c r="X2318" i="5" s="1"/>
  <c r="V2319" i="5"/>
  <c r="V2320" i="5"/>
  <c r="E2320" i="5" s="1"/>
  <c r="X2320" i="5" s="1"/>
  <c r="V2321" i="5"/>
  <c r="E2321" i="5" s="1"/>
  <c r="V2322" i="5"/>
  <c r="E2322" i="5" s="1"/>
  <c r="X2322" i="5" s="1"/>
  <c r="V2323" i="5"/>
  <c r="E2323" i="5" s="1"/>
  <c r="X2323" i="5" s="1"/>
  <c r="V2324" i="5"/>
  <c r="E2324" i="5" s="1"/>
  <c r="X2324" i="5" s="1"/>
  <c r="V2325" i="5"/>
  <c r="E2325" i="5" s="1"/>
  <c r="V2326" i="5"/>
  <c r="E2326" i="5" s="1"/>
  <c r="V2327" i="5"/>
  <c r="V2328" i="5"/>
  <c r="E2328" i="5" s="1"/>
  <c r="V2329" i="5"/>
  <c r="E2329" i="5" s="1"/>
  <c r="X2329" i="5" s="1"/>
  <c r="V2330" i="5"/>
  <c r="E2330" i="5" s="1"/>
  <c r="X2330" i="5" s="1"/>
  <c r="V2331" i="5"/>
  <c r="E2331" i="5"/>
  <c r="V2332" i="5"/>
  <c r="E2332" i="5" s="1"/>
  <c r="V2333" i="5"/>
  <c r="E2333" i="5" s="1"/>
  <c r="X2333" i="5" s="1"/>
  <c r="V2334" i="5"/>
  <c r="E2334" i="5" s="1"/>
  <c r="V2335" i="5"/>
  <c r="V2336" i="5"/>
  <c r="E2336" i="5" s="1"/>
  <c r="V2337" i="5"/>
  <c r="E2337" i="5"/>
  <c r="V2338" i="5"/>
  <c r="E2338" i="5" s="1"/>
  <c r="X2338" i="5" s="1"/>
  <c r="V2339" i="5"/>
  <c r="E2339" i="5" s="1"/>
  <c r="V2340" i="5"/>
  <c r="E2340" i="5" s="1"/>
  <c r="X2340" i="5" s="1"/>
  <c r="V2341" i="5"/>
  <c r="E2341" i="5" s="1"/>
  <c r="X2341" i="5" s="1"/>
  <c r="V2342" i="5"/>
  <c r="E2342" i="5" s="1"/>
  <c r="X2342" i="5" s="1"/>
  <c r="V2343" i="5"/>
  <c r="V2344" i="5"/>
  <c r="E2344" i="5" s="1"/>
  <c r="V2345" i="5"/>
  <c r="E2345" i="5" s="1"/>
  <c r="V2346" i="5"/>
  <c r="E2346" i="5" s="1"/>
  <c r="X2346" i="5" s="1"/>
  <c r="V2347" i="5"/>
  <c r="E2347" i="5" s="1"/>
  <c r="X2347" i="5" s="1"/>
  <c r="V2348" i="5"/>
  <c r="E2348" i="5" s="1"/>
  <c r="X2348" i="5" s="1"/>
  <c r="V2349" i="5"/>
  <c r="E2349" i="5" s="1"/>
  <c r="X2349" i="5" s="1"/>
  <c r="V2350" i="5"/>
  <c r="E2350" i="5" s="1"/>
  <c r="X2350" i="5" s="1"/>
  <c r="V2351" i="5"/>
  <c r="V2352" i="5"/>
  <c r="E2352" i="5" s="1"/>
  <c r="X2352" i="5" s="1"/>
  <c r="V2353" i="5"/>
  <c r="E2353" i="5" s="1"/>
  <c r="X2353" i="5" s="1"/>
  <c r="V2354" i="5"/>
  <c r="E2354" i="5" s="1"/>
  <c r="X2354" i="5" s="1"/>
  <c r="V2355" i="5"/>
  <c r="E2355" i="5"/>
  <c r="X2355" i="5" s="1"/>
  <c r="V2356" i="5"/>
  <c r="E2356" i="5" s="1"/>
  <c r="X2356" i="5" s="1"/>
  <c r="V2357" i="5"/>
  <c r="E2357" i="5" s="1"/>
  <c r="V2358" i="5"/>
  <c r="E2358" i="5" s="1"/>
  <c r="X2358" i="5" s="1"/>
  <c r="V2359" i="5"/>
  <c r="V2360" i="5"/>
  <c r="E2360" i="5" s="1"/>
  <c r="X2360" i="5" s="1"/>
  <c r="V2361" i="5"/>
  <c r="E2361" i="5"/>
  <c r="V2362" i="5"/>
  <c r="E2362" i="5" s="1"/>
  <c r="V2363" i="5"/>
  <c r="E2363" i="5" s="1"/>
  <c r="V2364" i="5"/>
  <c r="E2364" i="5" s="1"/>
  <c r="X2364" i="5" s="1"/>
  <c r="V2365" i="5"/>
  <c r="E2365" i="5" s="1"/>
  <c r="X2365" i="5" s="1"/>
  <c r="V2366" i="5"/>
  <c r="E2366" i="5" s="1"/>
  <c r="X2366" i="5" s="1"/>
  <c r="V2367" i="5"/>
  <c r="V2368" i="5"/>
  <c r="E2368" i="5" s="1"/>
  <c r="X2368" i="5" s="1"/>
  <c r="V2369" i="5"/>
  <c r="E2369" i="5" s="1"/>
  <c r="V2370" i="5"/>
  <c r="E2370" i="5" s="1"/>
  <c r="X2370" i="5" s="1"/>
  <c r="V2371" i="5"/>
  <c r="E2371" i="5" s="1"/>
  <c r="X2371" i="5" s="1"/>
  <c r="V2372" i="5"/>
  <c r="E2372" i="5" s="1"/>
  <c r="X2372" i="5" s="1"/>
  <c r="V2373" i="5"/>
  <c r="E2373" i="5" s="1"/>
  <c r="X2373" i="5" s="1"/>
  <c r="V2374" i="5"/>
  <c r="E2374" i="5" s="1"/>
  <c r="X2374" i="5" s="1"/>
  <c r="V2375" i="5"/>
  <c r="V2376" i="5"/>
  <c r="E2376" i="5" s="1"/>
  <c r="X2376" i="5" s="1"/>
  <c r="V2377" i="5"/>
  <c r="E2377" i="5" s="1"/>
  <c r="X2377" i="5" s="1"/>
  <c r="V2378" i="5"/>
  <c r="E2378" i="5" s="1"/>
  <c r="V2379" i="5"/>
  <c r="E2379" i="5"/>
  <c r="V2380" i="5"/>
  <c r="E2380" i="5" s="1"/>
  <c r="X2380" i="5" s="1"/>
  <c r="V2381" i="5"/>
  <c r="E2381" i="5" s="1"/>
  <c r="V2382" i="5"/>
  <c r="E2382" i="5"/>
  <c r="X2382" i="5" s="1"/>
  <c r="V2383" i="5"/>
  <c r="E2383" i="5" s="1"/>
  <c r="X2383" i="5" s="1"/>
  <c r="V2384" i="5"/>
  <c r="E2384" i="5"/>
  <c r="V2385" i="5"/>
  <c r="E2385" i="5"/>
  <c r="V2386" i="5"/>
  <c r="E2386" i="5" s="1"/>
  <c r="V2387" i="5"/>
  <c r="E2387" i="5"/>
  <c r="V2388" i="5"/>
  <c r="E2388" i="5" s="1"/>
  <c r="X2388" i="5" s="1"/>
  <c r="V2389" i="5"/>
  <c r="V2390" i="5"/>
  <c r="E2390" i="5" s="1"/>
  <c r="X2390" i="5" s="1"/>
  <c r="V2391" i="5"/>
  <c r="E2391" i="5" s="1"/>
  <c r="V2392" i="5"/>
  <c r="E2392" i="5" s="1"/>
  <c r="V2393" i="5"/>
  <c r="E2393" i="5" s="1"/>
  <c r="X2393" i="5" s="1"/>
  <c r="V2394" i="5"/>
  <c r="E2394" i="5" s="1"/>
  <c r="X2394" i="5" s="1"/>
  <c r="V2395" i="5"/>
  <c r="E2395" i="5"/>
  <c r="X2395" i="5" s="1"/>
  <c r="V2396" i="5"/>
  <c r="E2396" i="5" s="1"/>
  <c r="V2397" i="5"/>
  <c r="E2397" i="5"/>
  <c r="V2398" i="5"/>
  <c r="E2398" i="5" s="1"/>
  <c r="V2399" i="5"/>
  <c r="E2399" i="5"/>
  <c r="V2400" i="5"/>
  <c r="E2400" i="5"/>
  <c r="X2400" i="5" s="1"/>
  <c r="V2401" i="5"/>
  <c r="E2401" i="5" s="1"/>
  <c r="V2402" i="5"/>
  <c r="V2403" i="5"/>
  <c r="E2403" i="5" s="1"/>
  <c r="V2404" i="5"/>
  <c r="E2404" i="5" s="1"/>
  <c r="V2405" i="5"/>
  <c r="E2405" i="5"/>
  <c r="V2406" i="5"/>
  <c r="E2406" i="5"/>
  <c r="V2407" i="5"/>
  <c r="E2407" i="5" s="1"/>
  <c r="X2407" i="5" s="1"/>
  <c r="V2408" i="5"/>
  <c r="V2409" i="5"/>
  <c r="E2409" i="5" s="1"/>
  <c r="V2410" i="5"/>
  <c r="E2410" i="5" s="1"/>
  <c r="V2411" i="5"/>
  <c r="E2411" i="5"/>
  <c r="V2412" i="5"/>
  <c r="E2412" i="5"/>
  <c r="X2412" i="5" s="1"/>
  <c r="V2413" i="5"/>
  <c r="E2413" i="5" s="1"/>
  <c r="X2413" i="5" s="1"/>
  <c r="V2414" i="5"/>
  <c r="V2415" i="5"/>
  <c r="E2415" i="5" s="1"/>
  <c r="V2416" i="5"/>
  <c r="E2416" i="5" s="1"/>
  <c r="V2417" i="5"/>
  <c r="E2417" i="5"/>
  <c r="V2418" i="5"/>
  <c r="E2418" i="5"/>
  <c r="V2419" i="5"/>
  <c r="E2419" i="5" s="1"/>
  <c r="V2420" i="5"/>
  <c r="V2421" i="5"/>
  <c r="E2421" i="5" s="1"/>
  <c r="X2421" i="5" s="1"/>
  <c r="V2422" i="5"/>
  <c r="E2422" i="5" s="1"/>
  <c r="V2423" i="5"/>
  <c r="E2423" i="5"/>
  <c r="V2424" i="5"/>
  <c r="E2424" i="5"/>
  <c r="V2425" i="5"/>
  <c r="E2425" i="5" s="1"/>
  <c r="X2425" i="5" s="1"/>
  <c r="V2426" i="5"/>
  <c r="V2427" i="5"/>
  <c r="E2427" i="5" s="1"/>
  <c r="V2428" i="5"/>
  <c r="E2428" i="5" s="1"/>
  <c r="V2429" i="5"/>
  <c r="E2429" i="5"/>
  <c r="V2430" i="5"/>
  <c r="E2430" i="5"/>
  <c r="V2431" i="5"/>
  <c r="E2431" i="5" s="1"/>
  <c r="X2431" i="5" s="1"/>
  <c r="V2432" i="5"/>
  <c r="E2432" i="5" s="1"/>
  <c r="V2433" i="5"/>
  <c r="E2433" i="5" s="1"/>
  <c r="X2433" i="5" s="1"/>
  <c r="V2434" i="5"/>
  <c r="E2434" i="5" s="1"/>
  <c r="V2435" i="5"/>
  <c r="E2435" i="5"/>
  <c r="V2436" i="5"/>
  <c r="E2436" i="5"/>
  <c r="X2436" i="5" s="1"/>
  <c r="V2437" i="5"/>
  <c r="E2437" i="5" s="1"/>
  <c r="X2437" i="5" s="1"/>
  <c r="V2438" i="5"/>
  <c r="V2439" i="5"/>
  <c r="E2439" i="5" s="1"/>
  <c r="V2440" i="5"/>
  <c r="E2440" i="5" s="1"/>
  <c r="V2441" i="5"/>
  <c r="E2441" i="5"/>
  <c r="X2441" i="5" s="1"/>
  <c r="V2442" i="5"/>
  <c r="E2442" i="5"/>
  <c r="X2442" i="5" s="1"/>
  <c r="V2443" i="5"/>
  <c r="E2443" i="5" s="1"/>
  <c r="X2443" i="5" s="1"/>
  <c r="V2444" i="5"/>
  <c r="E2444" i="5" s="1"/>
  <c r="V2445" i="5"/>
  <c r="E2445" i="5" s="1"/>
  <c r="X2445" i="5" s="1"/>
  <c r="V2446" i="5"/>
  <c r="E2446" i="5" s="1"/>
  <c r="V2447" i="5"/>
  <c r="E2447" i="5"/>
  <c r="V2448" i="5"/>
  <c r="E2448" i="5"/>
  <c r="V2449" i="5"/>
  <c r="E2449" i="5" s="1"/>
  <c r="X2449" i="5" s="1"/>
  <c r="V2450" i="5"/>
  <c r="V2451" i="5"/>
  <c r="E2451" i="5" s="1"/>
  <c r="X2451" i="5" s="1"/>
  <c r="V2452" i="5"/>
  <c r="E2452" i="5" s="1"/>
  <c r="X2452" i="5" s="1"/>
  <c r="V2453" i="5"/>
  <c r="E2453" i="5"/>
  <c r="X2453" i="5" s="1"/>
  <c r="V2454" i="5"/>
  <c r="E2454" i="5"/>
  <c r="V2455" i="5"/>
  <c r="E2455" i="5" s="1"/>
  <c r="X2455" i="5" s="1"/>
  <c r="V2456" i="5"/>
  <c r="V2457" i="5"/>
  <c r="E2457" i="5" s="1"/>
  <c r="X2457" i="5" s="1"/>
  <c r="V2458" i="5"/>
  <c r="E2458" i="5" s="1"/>
  <c r="X2458" i="5" s="1"/>
  <c r="V2459" i="5"/>
  <c r="E2459" i="5"/>
  <c r="V2460" i="5"/>
  <c r="E2460" i="5"/>
  <c r="X2460" i="5" s="1"/>
  <c r="V2461" i="5"/>
  <c r="E2461" i="5" s="1"/>
  <c r="X2461" i="5" s="1"/>
  <c r="V2462" i="5"/>
  <c r="V2463" i="5"/>
  <c r="E2463" i="5" s="1"/>
  <c r="V2464" i="5"/>
  <c r="E2464" i="5" s="1"/>
  <c r="X2464" i="5" s="1"/>
  <c r="V2465" i="5"/>
  <c r="E2465" i="5"/>
  <c r="V2466" i="5"/>
  <c r="E2466" i="5"/>
  <c r="X2466" i="5" s="1"/>
  <c r="V2467" i="5"/>
  <c r="E2467" i="5" s="1"/>
  <c r="X2467" i="5" s="1"/>
  <c r="V2468" i="5"/>
  <c r="E2468" i="5" s="1"/>
  <c r="V2469" i="5"/>
  <c r="E2469" i="5" s="1"/>
  <c r="X2469" i="5" s="1"/>
  <c r="V2470" i="5"/>
  <c r="E2470" i="5" s="1"/>
  <c r="V2471" i="5"/>
  <c r="E2471" i="5"/>
  <c r="V2472" i="5"/>
  <c r="E2472" i="5"/>
  <c r="X2472" i="5" s="1"/>
  <c r="V2473" i="5"/>
  <c r="E2473" i="5" s="1"/>
  <c r="X2473" i="5" s="1"/>
  <c r="V2474" i="5"/>
  <c r="V2475" i="5"/>
  <c r="E2475" i="5" s="1"/>
  <c r="V2476" i="5"/>
  <c r="E2476" i="5" s="1"/>
  <c r="X2476" i="5" s="1"/>
  <c r="V2477" i="5"/>
  <c r="E2477" i="5"/>
  <c r="X2477" i="5" s="1"/>
  <c r="V2478" i="5"/>
  <c r="E2478" i="5"/>
  <c r="V2479" i="5"/>
  <c r="E2479" i="5" s="1"/>
  <c r="V2480" i="5"/>
  <c r="E2480" i="5" s="1"/>
  <c r="V2481" i="5"/>
  <c r="E2481" i="5" s="1"/>
  <c r="V2482" i="5"/>
  <c r="E2482" i="5" s="1"/>
  <c r="X2482" i="5" s="1"/>
  <c r="V2483" i="5"/>
  <c r="E2483" i="5"/>
  <c r="V2484" i="5"/>
  <c r="E2484" i="5"/>
  <c r="X2484" i="5" s="1"/>
  <c r="V2485" i="5"/>
  <c r="E2485" i="5" s="1"/>
  <c r="X2485" i="5" s="1"/>
  <c r="V2486" i="5"/>
  <c r="V2487" i="5"/>
  <c r="E2487" i="5" s="1"/>
  <c r="V2488" i="5"/>
  <c r="E2488" i="5" s="1"/>
  <c r="X2488" i="5" s="1"/>
  <c r="V2489" i="5"/>
  <c r="E2489" i="5"/>
  <c r="V2490" i="5"/>
  <c r="E2490" i="5"/>
  <c r="X2490" i="5" s="1"/>
  <c r="V2491" i="5"/>
  <c r="E2491" i="5" s="1"/>
  <c r="X2491" i="5" s="1"/>
  <c r="V2492" i="5"/>
  <c r="V2493" i="5"/>
  <c r="E2493" i="5" s="1"/>
  <c r="V2494" i="5"/>
  <c r="E2494" i="5" s="1"/>
  <c r="V2495" i="5"/>
  <c r="E2495" i="5"/>
  <c r="V2496" i="5"/>
  <c r="E2496" i="5"/>
  <c r="V2497" i="5"/>
  <c r="E2497" i="5" s="1"/>
  <c r="V2498" i="5"/>
  <c r="V2499" i="5"/>
  <c r="E2499" i="5" s="1"/>
  <c r="V2500" i="5"/>
  <c r="E2500" i="5" s="1"/>
  <c r="V2501" i="5"/>
  <c r="E2501" i="5"/>
  <c r="V2502" i="5"/>
  <c r="E2502" i="5"/>
  <c r="V2503" i="5"/>
  <c r="E2503" i="5" s="1"/>
  <c r="V2504" i="5"/>
  <c r="E2504" i="5" s="1"/>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4" i="5"/>
  <c r="G1535" i="5"/>
  <c r="G1536" i="5"/>
  <c r="G1537" i="5"/>
  <c r="G1538" i="5"/>
  <c r="G1539" i="5"/>
  <c r="G1540" i="5"/>
  <c r="G1541" i="5"/>
  <c r="G1542" i="5"/>
  <c r="G1543" i="5"/>
  <c r="G1544" i="5"/>
  <c r="G1545" i="5"/>
  <c r="G1546" i="5"/>
  <c r="G1547" i="5"/>
  <c r="G1548" i="5"/>
  <c r="G1549" i="5"/>
  <c r="G1550" i="5"/>
  <c r="G1551" i="5"/>
  <c r="G1552" i="5"/>
  <c r="G1553" i="5"/>
  <c r="G1555" i="5"/>
  <c r="G1556" i="5"/>
  <c r="G1557" i="5"/>
  <c r="G1558" i="5"/>
  <c r="G1559" i="5"/>
  <c r="G1560" i="5"/>
  <c r="G1561" i="5"/>
  <c r="G1562" i="5"/>
  <c r="G1563" i="5"/>
  <c r="G1564" i="5"/>
  <c r="G1565" i="5"/>
  <c r="G1566" i="5"/>
  <c r="G1567" i="5"/>
  <c r="G1568" i="5"/>
  <c r="G1569" i="5"/>
  <c r="G1570" i="5"/>
  <c r="G1571" i="5"/>
  <c r="G1572" i="5"/>
  <c r="G1573"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6" i="5"/>
  <c r="G1607" i="5"/>
  <c r="G1608" i="5"/>
  <c r="G1609" i="5"/>
  <c r="G1610" i="5"/>
  <c r="G1611" i="5"/>
  <c r="G1612" i="5"/>
  <c r="G1613" i="5"/>
  <c r="G1614" i="5"/>
  <c r="G1615" i="5"/>
  <c r="G1616" i="5"/>
  <c r="G1617" i="5"/>
  <c r="G1618" i="5"/>
  <c r="G1619" i="5"/>
  <c r="G1620" i="5"/>
  <c r="G1621" i="5"/>
  <c r="G1622" i="5"/>
  <c r="G1623" i="5"/>
  <c r="G1624" i="5"/>
  <c r="G1625" i="5"/>
  <c r="G1627" i="5"/>
  <c r="G1628" i="5"/>
  <c r="G1629" i="5"/>
  <c r="G1630" i="5"/>
  <c r="G1631" i="5"/>
  <c r="G1632" i="5"/>
  <c r="G1633" i="5"/>
  <c r="G1634" i="5"/>
  <c r="G1635" i="5"/>
  <c r="G1636" i="5"/>
  <c r="G1637" i="5"/>
  <c r="G1638" i="5"/>
  <c r="G1639" i="5"/>
  <c r="G1640" i="5"/>
  <c r="G1641" i="5"/>
  <c r="G1642" i="5"/>
  <c r="G1643" i="5"/>
  <c r="G1644" i="5"/>
  <c r="G1645" i="5"/>
  <c r="G1647" i="5"/>
  <c r="G1648" i="5"/>
  <c r="G1649" i="5"/>
  <c r="G1650" i="5"/>
  <c r="G1651" i="5"/>
  <c r="G1652" i="5"/>
  <c r="G1653" i="5"/>
  <c r="G1654" i="5"/>
  <c r="G1655" i="5"/>
  <c r="G1656" i="5"/>
  <c r="G1657" i="5"/>
  <c r="G1658" i="5"/>
  <c r="G1659" i="5"/>
  <c r="G1660" i="5"/>
  <c r="G1661" i="5"/>
  <c r="G1662" i="5"/>
  <c r="G1663" i="5"/>
  <c r="G1664" i="5"/>
  <c r="G1665" i="5"/>
  <c r="G1666" i="5"/>
  <c r="G1668" i="5"/>
  <c r="G1669" i="5"/>
  <c r="G1670" i="5"/>
  <c r="G1671" i="5"/>
  <c r="G1672" i="5"/>
  <c r="G1673" i="5"/>
  <c r="G1674" i="5"/>
  <c r="G1675" i="5"/>
  <c r="G1676" i="5"/>
  <c r="G1678" i="5"/>
  <c r="G1679" i="5"/>
  <c r="G1680" i="5"/>
  <c r="G1681" i="5"/>
  <c r="G1682" i="5"/>
  <c r="G1683" i="5"/>
  <c r="G1684" i="5"/>
  <c r="G1685" i="5"/>
  <c r="G1686" i="5"/>
  <c r="G1687" i="5"/>
  <c r="G1688" i="5"/>
  <c r="G1689" i="5"/>
  <c r="G1690" i="5"/>
  <c r="G1691" i="5"/>
  <c r="G1692" i="5"/>
  <c r="G1693" i="5"/>
  <c r="G1694" i="5"/>
  <c r="G1695" i="5"/>
  <c r="G1696" i="5"/>
  <c r="G1697" i="5"/>
  <c r="G1699" i="5"/>
  <c r="G1700" i="5"/>
  <c r="G1701" i="5"/>
  <c r="G1702" i="5"/>
  <c r="G1703" i="5"/>
  <c r="G1704" i="5"/>
  <c r="G1705" i="5"/>
  <c r="G1706" i="5"/>
  <c r="G1707" i="5"/>
  <c r="G1708" i="5"/>
  <c r="G1709" i="5"/>
  <c r="G1710" i="5"/>
  <c r="G1711" i="5"/>
  <c r="G1712" i="5"/>
  <c r="G1713" i="5"/>
  <c r="G1714" i="5"/>
  <c r="G1715" i="5"/>
  <c r="G1716" i="5"/>
  <c r="G1717" i="5"/>
  <c r="G1719" i="5"/>
  <c r="G1720" i="5"/>
  <c r="G1721" i="5"/>
  <c r="G1722" i="5"/>
  <c r="G1723" i="5"/>
  <c r="G1724" i="5"/>
  <c r="G1725" i="5"/>
  <c r="G1726" i="5"/>
  <c r="G1727" i="5"/>
  <c r="G1728" i="5"/>
  <c r="G1729" i="5"/>
  <c r="G1730" i="5"/>
  <c r="G1731" i="5"/>
  <c r="G1732" i="5"/>
  <c r="G1733" i="5"/>
  <c r="G1734" i="5"/>
  <c r="G1735" i="5"/>
  <c r="G1736" i="5"/>
  <c r="G1737" i="5"/>
  <c r="G1738" i="5"/>
  <c r="G1740" i="5"/>
  <c r="G1741" i="5"/>
  <c r="G1742" i="5"/>
  <c r="G1743" i="5"/>
  <c r="G1744" i="5"/>
  <c r="G1745" i="5"/>
  <c r="G1746" i="5"/>
  <c r="G1747" i="5"/>
  <c r="G1748" i="5"/>
  <c r="G1750" i="5"/>
  <c r="G1751" i="5"/>
  <c r="G1752" i="5"/>
  <c r="G1753" i="5"/>
  <c r="G1754" i="5"/>
  <c r="G1755" i="5"/>
  <c r="G1756" i="5"/>
  <c r="G1757" i="5"/>
  <c r="G1758" i="5"/>
  <c r="G1759" i="5"/>
  <c r="G1760" i="5"/>
  <c r="G1761" i="5"/>
  <c r="G1762" i="5"/>
  <c r="G1763" i="5"/>
  <c r="G1764" i="5"/>
  <c r="G1765" i="5"/>
  <c r="G1766" i="5"/>
  <c r="G1767" i="5"/>
  <c r="G1768" i="5"/>
  <c r="G1769" i="5"/>
  <c r="G1771" i="5"/>
  <c r="G1772" i="5"/>
  <c r="G1774" i="5"/>
  <c r="G1775" i="5"/>
  <c r="G1776" i="5"/>
  <c r="G1777" i="5"/>
  <c r="G1778" i="5"/>
  <c r="G1779" i="5"/>
  <c r="G1782" i="5"/>
  <c r="G1783" i="5"/>
  <c r="G1784" i="5"/>
  <c r="G1785" i="5"/>
  <c r="G1786" i="5"/>
  <c r="G1787" i="5"/>
  <c r="G1788" i="5"/>
  <c r="G1790" i="5"/>
  <c r="G1791" i="5"/>
  <c r="G1792" i="5"/>
  <c r="G1793" i="5"/>
  <c r="G1794" i="5"/>
  <c r="G1795" i="5"/>
  <c r="G1796" i="5"/>
  <c r="G1798" i="5"/>
  <c r="G1799" i="5"/>
  <c r="G1800" i="5"/>
  <c r="G1801" i="5"/>
  <c r="G1802" i="5"/>
  <c r="G1803" i="5"/>
  <c r="G1804" i="5"/>
  <c r="G1806" i="5"/>
  <c r="G1807" i="5"/>
  <c r="G1808" i="5"/>
  <c r="G1809" i="5"/>
  <c r="G1810" i="5"/>
  <c r="G1811" i="5"/>
  <c r="G1812" i="5"/>
  <c r="G1814" i="5"/>
  <c r="G1815" i="5"/>
  <c r="G1816" i="5"/>
  <c r="G1817" i="5"/>
  <c r="G1819" i="5"/>
  <c r="G1820" i="5"/>
  <c r="G1822" i="5"/>
  <c r="G1823" i="5"/>
  <c r="G1824" i="5"/>
  <c r="G1825" i="5"/>
  <c r="G1826" i="5"/>
  <c r="G1827" i="5"/>
  <c r="G1830" i="5"/>
  <c r="G1831" i="5"/>
  <c r="G1832" i="5"/>
  <c r="G1833" i="5"/>
  <c r="G1834" i="5"/>
  <c r="G1835" i="5"/>
  <c r="G1836" i="5"/>
  <c r="G1838" i="5"/>
  <c r="G1839" i="5"/>
  <c r="G1840" i="5"/>
  <c r="G1841" i="5"/>
  <c r="G1842" i="5"/>
  <c r="G1843" i="5"/>
  <c r="G1844" i="5"/>
  <c r="G1846" i="5"/>
  <c r="G1847" i="5"/>
  <c r="G1848" i="5"/>
  <c r="G1849" i="5"/>
  <c r="G1850" i="5"/>
  <c r="G1851" i="5"/>
  <c r="G1852" i="5"/>
  <c r="G1854" i="5"/>
  <c r="G1855" i="5"/>
  <c r="G1856" i="5"/>
  <c r="G1857" i="5"/>
  <c r="G1858" i="5"/>
  <c r="G1859" i="5"/>
  <c r="G1860" i="5"/>
  <c r="G1862" i="5"/>
  <c r="G1863" i="5"/>
  <c r="G1864" i="5"/>
  <c r="G1865" i="5"/>
  <c r="G1867" i="5"/>
  <c r="G1868" i="5"/>
  <c r="G1870" i="5"/>
  <c r="G1871" i="5"/>
  <c r="G1872" i="5"/>
  <c r="G1873" i="5"/>
  <c r="G1874" i="5"/>
  <c r="G1875" i="5"/>
  <c r="G1878" i="5"/>
  <c r="G1879" i="5"/>
  <c r="G1880" i="5"/>
  <c r="G1881" i="5"/>
  <c r="G1882" i="5"/>
  <c r="G1883" i="5"/>
  <c r="G1884" i="5"/>
  <c r="G1886" i="5"/>
  <c r="G1887" i="5"/>
  <c r="G1888" i="5"/>
  <c r="G1889" i="5"/>
  <c r="G1890" i="5"/>
  <c r="G1891" i="5"/>
  <c r="G1892" i="5"/>
  <c r="G1894" i="5"/>
  <c r="G1896" i="5"/>
  <c r="G1897" i="5"/>
  <c r="G1898" i="5"/>
  <c r="G1899" i="5"/>
  <c r="G1900" i="5"/>
  <c r="G1902" i="5"/>
  <c r="G1903" i="5"/>
  <c r="G1904" i="5"/>
  <c r="G1905" i="5"/>
  <c r="G1906" i="5"/>
  <c r="G1907" i="5"/>
  <c r="G1908" i="5"/>
  <c r="G1910" i="5"/>
  <c r="G1911" i="5"/>
  <c r="G1912" i="5"/>
  <c r="G1913" i="5"/>
  <c r="G1915" i="5"/>
  <c r="G1916" i="5"/>
  <c r="G1918" i="5"/>
  <c r="G1919" i="5"/>
  <c r="G1920" i="5"/>
  <c r="G1921" i="5"/>
  <c r="G1922" i="5"/>
  <c r="G1923" i="5"/>
  <c r="G1926" i="5"/>
  <c r="G1927" i="5"/>
  <c r="G1928" i="5"/>
  <c r="G1929" i="5"/>
  <c r="G1930" i="5"/>
  <c r="G1931" i="5"/>
  <c r="G1932" i="5"/>
  <c r="G1934" i="5"/>
  <c r="G1935" i="5"/>
  <c r="G1936" i="5"/>
  <c r="G1937" i="5"/>
  <c r="G1938" i="5"/>
  <c r="G1939" i="5"/>
  <c r="G1940" i="5"/>
  <c r="G1942" i="5"/>
  <c r="G1944" i="5"/>
  <c r="G1945" i="5"/>
  <c r="G1946" i="5"/>
  <c r="G1947" i="5"/>
  <c r="G1948" i="5"/>
  <c r="G1950" i="5"/>
  <c r="G1951" i="5"/>
  <c r="G1952" i="5"/>
  <c r="G1953" i="5"/>
  <c r="G1954" i="5"/>
  <c r="G1955" i="5"/>
  <c r="G1956" i="5"/>
  <c r="G1958" i="5"/>
  <c r="G1959" i="5"/>
  <c r="G1960" i="5"/>
  <c r="G1961" i="5"/>
  <c r="G1963" i="5"/>
  <c r="G1964" i="5"/>
  <c r="G1966" i="5"/>
  <c r="G1967" i="5"/>
  <c r="G1968" i="5"/>
  <c r="G1969" i="5"/>
  <c r="G1970" i="5"/>
  <c r="G1971" i="5"/>
  <c r="G1974" i="5"/>
  <c r="G1975" i="5"/>
  <c r="G1976" i="5"/>
  <c r="G1977" i="5"/>
  <c r="G1978" i="5"/>
  <c r="G1979" i="5"/>
  <c r="G1980" i="5"/>
  <c r="G1982" i="5"/>
  <c r="G1983" i="5"/>
  <c r="G1984" i="5"/>
  <c r="G1985" i="5"/>
  <c r="G1986" i="5"/>
  <c r="G1987" i="5"/>
  <c r="G1988" i="5"/>
  <c r="G1990" i="5"/>
  <c r="G1992" i="5"/>
  <c r="G1993" i="5"/>
  <c r="G1994" i="5"/>
  <c r="G1995" i="5"/>
  <c r="G1996" i="5"/>
  <c r="G1998" i="5"/>
  <c r="G1999" i="5"/>
  <c r="G2000" i="5"/>
  <c r="G2001" i="5"/>
  <c r="G2002" i="5"/>
  <c r="G2003" i="5"/>
  <c r="G2004" i="5"/>
  <c r="G2006" i="5"/>
  <c r="G2007" i="5"/>
  <c r="G2008" i="5"/>
  <c r="G2009" i="5"/>
  <c r="G2011" i="5"/>
  <c r="G2012" i="5"/>
  <c r="G2014" i="5"/>
  <c r="G2015" i="5"/>
  <c r="G2016" i="5"/>
  <c r="G2017" i="5"/>
  <c r="G2018" i="5"/>
  <c r="G2019" i="5"/>
  <c r="G2022" i="5"/>
  <c r="G2023" i="5"/>
  <c r="G2024" i="5"/>
  <c r="G2025" i="5"/>
  <c r="G2026" i="5"/>
  <c r="G2027" i="5"/>
  <c r="G2028" i="5"/>
  <c r="G2030" i="5"/>
  <c r="G2031" i="5"/>
  <c r="G2032" i="5"/>
  <c r="G2033" i="5"/>
  <c r="G2034" i="5"/>
  <c r="G2035" i="5"/>
  <c r="G2036" i="5"/>
  <c r="G2038" i="5"/>
  <c r="G2040" i="5"/>
  <c r="G2041" i="5"/>
  <c r="G2042" i="5"/>
  <c r="G2043" i="5"/>
  <c r="G2044" i="5"/>
  <c r="G2046" i="5"/>
  <c r="G2047" i="5"/>
  <c r="G2048" i="5"/>
  <c r="G2049" i="5"/>
  <c r="G2050" i="5"/>
  <c r="G2051" i="5"/>
  <c r="G2052" i="5"/>
  <c r="G2054" i="5"/>
  <c r="G2055" i="5"/>
  <c r="G2056" i="5"/>
  <c r="G2057" i="5"/>
  <c r="G2059" i="5"/>
  <c r="G2060" i="5"/>
  <c r="G2062" i="5"/>
  <c r="G2063" i="5"/>
  <c r="G2064" i="5"/>
  <c r="G2065" i="5"/>
  <c r="G2066" i="5"/>
  <c r="G2067" i="5"/>
  <c r="G2070" i="5"/>
  <c r="G2071" i="5"/>
  <c r="G2072" i="5"/>
  <c r="G2073" i="5"/>
  <c r="G2074" i="5"/>
  <c r="G2075" i="5"/>
  <c r="G2076" i="5"/>
  <c r="G2078" i="5"/>
  <c r="G2079" i="5"/>
  <c r="G2080" i="5"/>
  <c r="G2081" i="5"/>
  <c r="G2082" i="5"/>
  <c r="G2083" i="5"/>
  <c r="G2084" i="5"/>
  <c r="G2086" i="5"/>
  <c r="G2088" i="5"/>
  <c r="G2089" i="5"/>
  <c r="G2090" i="5"/>
  <c r="G2091" i="5"/>
  <c r="G2092" i="5"/>
  <c r="G2094" i="5"/>
  <c r="G2095" i="5"/>
  <c r="G2096" i="5"/>
  <c r="G2097" i="5"/>
  <c r="G2098" i="5"/>
  <c r="G2099" i="5"/>
  <c r="G2100" i="5"/>
  <c r="G2102" i="5"/>
  <c r="G2103" i="5"/>
  <c r="G2104" i="5"/>
  <c r="G2105" i="5"/>
  <c r="G2107" i="5"/>
  <c r="G2108" i="5"/>
  <c r="G2110" i="5"/>
  <c r="G2111" i="5"/>
  <c r="G2112" i="5"/>
  <c r="G2113" i="5"/>
  <c r="G2114" i="5"/>
  <c r="G2115" i="5"/>
  <c r="G2118" i="5"/>
  <c r="G2119" i="5"/>
  <c r="G2120" i="5"/>
  <c r="G2121" i="5"/>
  <c r="G2122" i="5"/>
  <c r="G2123" i="5"/>
  <c r="G2124" i="5"/>
  <c r="G2126" i="5"/>
  <c r="G2127" i="5"/>
  <c r="G2128" i="5"/>
  <c r="G2129" i="5"/>
  <c r="G2130" i="5"/>
  <c r="G2131" i="5"/>
  <c r="G2132" i="5"/>
  <c r="G2134" i="5"/>
  <c r="G2136" i="5"/>
  <c r="G2137" i="5"/>
  <c r="G2138" i="5"/>
  <c r="G2139" i="5"/>
  <c r="G2140" i="5"/>
  <c r="G2142" i="5"/>
  <c r="G2143" i="5"/>
  <c r="G2144" i="5"/>
  <c r="G2145" i="5"/>
  <c r="G2146" i="5"/>
  <c r="G2147" i="5"/>
  <c r="G2148" i="5"/>
  <c r="G2150" i="5"/>
  <c r="G2151" i="5"/>
  <c r="G2152" i="5"/>
  <c r="G2153" i="5"/>
  <c r="G2155" i="5"/>
  <c r="G2156" i="5"/>
  <c r="G2158" i="5"/>
  <c r="G2159" i="5"/>
  <c r="G2160" i="5"/>
  <c r="G2161" i="5"/>
  <c r="G2162" i="5"/>
  <c r="G2163" i="5"/>
  <c r="G2166" i="5"/>
  <c r="G2167" i="5"/>
  <c r="G2168" i="5"/>
  <c r="G2169" i="5"/>
  <c r="G2170" i="5"/>
  <c r="G2171" i="5"/>
  <c r="G2172" i="5"/>
  <c r="G2174" i="5"/>
  <c r="G2175" i="5"/>
  <c r="G2176" i="5"/>
  <c r="G2177" i="5"/>
  <c r="G2178" i="5"/>
  <c r="G2179" i="5"/>
  <c r="G2180" i="5"/>
  <c r="G2182" i="5"/>
  <c r="G2184" i="5"/>
  <c r="G2185" i="5"/>
  <c r="G2186" i="5"/>
  <c r="G2187" i="5"/>
  <c r="G2188" i="5"/>
  <c r="G2190" i="5"/>
  <c r="G2191" i="5"/>
  <c r="G2192" i="5"/>
  <c r="G2193" i="5"/>
  <c r="G2194" i="5"/>
  <c r="G2195" i="5"/>
  <c r="G2196" i="5"/>
  <c r="G2198" i="5"/>
  <c r="G2199" i="5"/>
  <c r="G2200" i="5"/>
  <c r="G2201" i="5"/>
  <c r="G2203" i="5"/>
  <c r="G2204" i="5"/>
  <c r="G2206" i="5"/>
  <c r="G2207" i="5"/>
  <c r="G2208" i="5"/>
  <c r="G2209" i="5"/>
  <c r="G2210" i="5"/>
  <c r="G2211" i="5"/>
  <c r="G2214" i="5"/>
  <c r="G2215" i="5"/>
  <c r="G2216" i="5"/>
  <c r="G2217" i="5"/>
  <c r="G2218" i="5"/>
  <c r="G2219" i="5"/>
  <c r="G2220" i="5"/>
  <c r="G2222" i="5"/>
  <c r="G2223" i="5"/>
  <c r="G2224" i="5"/>
  <c r="G2225" i="5"/>
  <c r="G2226" i="5"/>
  <c r="G2227" i="5"/>
  <c r="G2228" i="5"/>
  <c r="G2230" i="5"/>
  <c r="G2232" i="5"/>
  <c r="G2233" i="5"/>
  <c r="G2234" i="5"/>
  <c r="G2235" i="5"/>
  <c r="G2236" i="5"/>
  <c r="G2238" i="5"/>
  <c r="G2239" i="5"/>
  <c r="G2240" i="5"/>
  <c r="G2241" i="5"/>
  <c r="G2242" i="5"/>
  <c r="G2243" i="5"/>
  <c r="G2244" i="5"/>
  <c r="G2246" i="5"/>
  <c r="G2247" i="5"/>
  <c r="G2248" i="5"/>
  <c r="G2249" i="5"/>
  <c r="G2251" i="5"/>
  <c r="G2252" i="5"/>
  <c r="G2254" i="5"/>
  <c r="G2255" i="5"/>
  <c r="G2256" i="5"/>
  <c r="G2257" i="5"/>
  <c r="G2258" i="5"/>
  <c r="G2259" i="5"/>
  <c r="G2262" i="5"/>
  <c r="G2263" i="5"/>
  <c r="G2264" i="5"/>
  <c r="G2265" i="5"/>
  <c r="G2266" i="5"/>
  <c r="G2267" i="5"/>
  <c r="G2268" i="5"/>
  <c r="G2270" i="5"/>
  <c r="G2271" i="5"/>
  <c r="G2272" i="5"/>
  <c r="G2273" i="5"/>
  <c r="G2274" i="5"/>
  <c r="G2275" i="5"/>
  <c r="G2276" i="5"/>
  <c r="G2278" i="5"/>
  <c r="G2280" i="5"/>
  <c r="G2281" i="5"/>
  <c r="G2282" i="5"/>
  <c r="G2283" i="5"/>
  <c r="G2284" i="5"/>
  <c r="G2285" i="5"/>
  <c r="G2286" i="5"/>
  <c r="G2288" i="5"/>
  <c r="G2289" i="5"/>
  <c r="G2290" i="5"/>
  <c r="G2291" i="5"/>
  <c r="G2292" i="5"/>
  <c r="G2293" i="5"/>
  <c r="G2294" i="5"/>
  <c r="G2296" i="5"/>
  <c r="G2297" i="5"/>
  <c r="G2298" i="5"/>
  <c r="G2299" i="5"/>
  <c r="G2300" i="5"/>
  <c r="G2301" i="5"/>
  <c r="G2302" i="5"/>
  <c r="G2304" i="5"/>
  <c r="G2305" i="5"/>
  <c r="G2306" i="5"/>
  <c r="G2307" i="5"/>
  <c r="G2308" i="5"/>
  <c r="G2309" i="5"/>
  <c r="G2310" i="5"/>
  <c r="G2312" i="5"/>
  <c r="G2313" i="5"/>
  <c r="G2314" i="5"/>
  <c r="G2315" i="5"/>
  <c r="G2316" i="5"/>
  <c r="G2317" i="5"/>
  <c r="G2318" i="5"/>
  <c r="G2320" i="5"/>
  <c r="G2321" i="5"/>
  <c r="G2322" i="5"/>
  <c r="G2323" i="5"/>
  <c r="G2324" i="5"/>
  <c r="G2325" i="5"/>
  <c r="G2326" i="5"/>
  <c r="G2328" i="5"/>
  <c r="G2329" i="5"/>
  <c r="G2330" i="5"/>
  <c r="G2331" i="5"/>
  <c r="G2332" i="5"/>
  <c r="G2333" i="5"/>
  <c r="G2334" i="5"/>
  <c r="G2336" i="5"/>
  <c r="G2337" i="5"/>
  <c r="G2338" i="5"/>
  <c r="G2339" i="5"/>
  <c r="G2340" i="5"/>
  <c r="G2341" i="5"/>
  <c r="G2342" i="5"/>
  <c r="G2344" i="5"/>
  <c r="G2345" i="5"/>
  <c r="G2346" i="5"/>
  <c r="G2347" i="5"/>
  <c r="G2348" i="5"/>
  <c r="G2349" i="5"/>
  <c r="G2350" i="5"/>
  <c r="G2352" i="5"/>
  <c r="G2353" i="5"/>
  <c r="G2354" i="5"/>
  <c r="G2355" i="5"/>
  <c r="G2356" i="5"/>
  <c r="G2357" i="5"/>
  <c r="G2358" i="5"/>
  <c r="G2360" i="5"/>
  <c r="G2361" i="5"/>
  <c r="G2362" i="5"/>
  <c r="G2363" i="5"/>
  <c r="G2364" i="5"/>
  <c r="G2365" i="5"/>
  <c r="G2366" i="5"/>
  <c r="G2368" i="5"/>
  <c r="G2369" i="5"/>
  <c r="G2370" i="5"/>
  <c r="G2371" i="5"/>
  <c r="G2372" i="5"/>
  <c r="G2373" i="5"/>
  <c r="G2374" i="5"/>
  <c r="G2376" i="5"/>
  <c r="G2377" i="5"/>
  <c r="G2378" i="5"/>
  <c r="G2379" i="5"/>
  <c r="G2380" i="5"/>
  <c r="G2381" i="5"/>
  <c r="G2382" i="5"/>
  <c r="G2383" i="5"/>
  <c r="G2384" i="5"/>
  <c r="G2385" i="5"/>
  <c r="G2386" i="5"/>
  <c r="G2387" i="5"/>
  <c r="G2388" i="5"/>
  <c r="G2390" i="5"/>
  <c r="G2391" i="5"/>
  <c r="G2392" i="5"/>
  <c r="G2393" i="5"/>
  <c r="G2394" i="5"/>
  <c r="G2395" i="5"/>
  <c r="G2396" i="5"/>
  <c r="G2397" i="5"/>
  <c r="G2398" i="5"/>
  <c r="G2399" i="5"/>
  <c r="G2400" i="5"/>
  <c r="G2401" i="5"/>
  <c r="G2403" i="5"/>
  <c r="G2404" i="5"/>
  <c r="G2405" i="5"/>
  <c r="G2406" i="5"/>
  <c r="G2407" i="5"/>
  <c r="G2408" i="5"/>
  <c r="G2409" i="5"/>
  <c r="G2410" i="5"/>
  <c r="G2411" i="5"/>
  <c r="G2412" i="5"/>
  <c r="G2413" i="5"/>
  <c r="G2415" i="5"/>
  <c r="G2416" i="5"/>
  <c r="G2417" i="5"/>
  <c r="G2418" i="5"/>
  <c r="G2419" i="5"/>
  <c r="G2420" i="5"/>
  <c r="G2421" i="5"/>
  <c r="G2422" i="5"/>
  <c r="G2423" i="5"/>
  <c r="G2424" i="5"/>
  <c r="G2425" i="5"/>
  <c r="G2427" i="5"/>
  <c r="G2428" i="5"/>
  <c r="G2429" i="5"/>
  <c r="G2430" i="5"/>
  <c r="G2431" i="5"/>
  <c r="G2432" i="5"/>
  <c r="G2433" i="5"/>
  <c r="G2434" i="5"/>
  <c r="G2435" i="5"/>
  <c r="G2436" i="5"/>
  <c r="G2437" i="5"/>
  <c r="G2439" i="5"/>
  <c r="G2440" i="5"/>
  <c r="G2441" i="5"/>
  <c r="G2442" i="5"/>
  <c r="G2443" i="5"/>
  <c r="G2444" i="5"/>
  <c r="G2445" i="5"/>
  <c r="G2446" i="5"/>
  <c r="G2447" i="5"/>
  <c r="G2448" i="5"/>
  <c r="G2449" i="5"/>
  <c r="G2451" i="5"/>
  <c r="G2452" i="5"/>
  <c r="G2453" i="5"/>
  <c r="G2454" i="5"/>
  <c r="G2455" i="5"/>
  <c r="G2456" i="5"/>
  <c r="G2457" i="5"/>
  <c r="G2458" i="5"/>
  <c r="G2459" i="5"/>
  <c r="G2460" i="5"/>
  <c r="G2461" i="5"/>
  <c r="G2463" i="5"/>
  <c r="G2464" i="5"/>
  <c r="G2465" i="5"/>
  <c r="G2466" i="5"/>
  <c r="G2467" i="5"/>
  <c r="G2468" i="5"/>
  <c r="G2469" i="5"/>
  <c r="G2470" i="5"/>
  <c r="G2471" i="5"/>
  <c r="G2472" i="5"/>
  <c r="G2473" i="5"/>
  <c r="G2475" i="5"/>
  <c r="G2476" i="5"/>
  <c r="G2477" i="5"/>
  <c r="G2478" i="5"/>
  <c r="G2479" i="5"/>
  <c r="G2480" i="5"/>
  <c r="G2481" i="5"/>
  <c r="G2482" i="5"/>
  <c r="G2483" i="5"/>
  <c r="G2484" i="5"/>
  <c r="G2485" i="5"/>
  <c r="G2487" i="5"/>
  <c r="G2488" i="5"/>
  <c r="G2489" i="5"/>
  <c r="G2490" i="5"/>
  <c r="G2491" i="5"/>
  <c r="G2492" i="5"/>
  <c r="G2493" i="5"/>
  <c r="G2494" i="5"/>
  <c r="G2495" i="5"/>
  <c r="G2496" i="5"/>
  <c r="G2497" i="5"/>
  <c r="G2499" i="5"/>
  <c r="G2500" i="5"/>
  <c r="G2501" i="5"/>
  <c r="G2502" i="5"/>
  <c r="G2503" i="5"/>
  <c r="G2504" i="5"/>
  <c r="G5"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c r="H14" i="6" s="1"/>
  <c r="H13" i="6"/>
  <c r="B12" i="6"/>
  <c r="G12" i="6" s="1"/>
  <c r="H12" i="6" s="1"/>
  <c r="D12" i="6" s="1"/>
  <c r="B11" i="6"/>
  <c r="G11" i="6" s="1"/>
  <c r="H11" i="6" s="1"/>
  <c r="D11" i="6" s="1"/>
  <c r="B8" i="6"/>
  <c r="G8" i="6" s="1"/>
  <c r="H8" i="6" s="1"/>
  <c r="D8" i="6" s="1"/>
  <c r="B7" i="6"/>
  <c r="G7" i="6" s="1"/>
  <c r="H7" i="6" s="1"/>
  <c r="D7" i="6" s="1"/>
  <c r="B6" i="6"/>
  <c r="G6" i="6" s="1"/>
  <c r="B5" i="6"/>
  <c r="F6" i="6" s="1"/>
  <c r="B4" i="6"/>
  <c r="G4" i="6" s="1"/>
  <c r="H4" i="6" s="1"/>
  <c r="D4" i="6" s="1"/>
  <c r="I2503" i="5"/>
  <c r="I2499" i="5"/>
  <c r="H2495" i="5"/>
  <c r="F2494" i="5"/>
  <c r="S2492" i="5"/>
  <c r="S2488" i="5"/>
  <c r="S2484" i="5"/>
  <c r="S2482" i="5"/>
  <c r="J2481" i="5"/>
  <c r="S2481" i="5"/>
  <c r="S2480" i="5"/>
  <c r="I2475" i="5"/>
  <c r="S2475" i="5"/>
  <c r="J2473" i="5"/>
  <c r="S2473" i="5"/>
  <c r="R2472" i="5"/>
  <c r="S2469" i="5"/>
  <c r="S2467" i="5"/>
  <c r="R2466" i="5"/>
  <c r="S2465" i="5"/>
  <c r="S2461" i="5"/>
  <c r="S2459" i="5"/>
  <c r="S2457" i="5"/>
  <c r="S2454" i="5"/>
  <c r="S2449" i="5"/>
  <c r="I2447" i="5"/>
  <c r="S2445" i="5"/>
  <c r="R2442"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S2293" i="5"/>
  <c r="H2291" i="5"/>
  <c r="F2288" i="5"/>
  <c r="S2288" i="5"/>
  <c r="J2286" i="5"/>
  <c r="S2285" i="5"/>
  <c r="H2280" i="5"/>
  <c r="S2278" i="5"/>
  <c r="S2277" i="5"/>
  <c r="S2274" i="5"/>
  <c r="F2267" i="5"/>
  <c r="S2267" i="5"/>
  <c r="S2266" i="5"/>
  <c r="S2264" i="5"/>
  <c r="S2263" i="5"/>
  <c r="S2262"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S2107" i="5"/>
  <c r="I2105" i="5"/>
  <c r="I2097" i="5"/>
  <c r="S2095" i="5"/>
  <c r="S2091" i="5"/>
  <c r="J2089" i="5"/>
  <c r="S2080" i="5"/>
  <c r="S2075" i="5"/>
  <c r="S2070" i="5"/>
  <c r="S2067" i="5"/>
  <c r="F2065" i="5"/>
  <c r="F2064" i="5"/>
  <c r="S2064" i="5"/>
  <c r="S2060" i="5"/>
  <c r="S2059" i="5"/>
  <c r="F2056" i="5"/>
  <c r="S2051" i="5"/>
  <c r="F2045" i="5"/>
  <c r="S2043" i="5"/>
  <c r="S2034" i="5"/>
  <c r="I2024" i="5"/>
  <c r="F2021" i="5"/>
  <c r="F2019" i="5"/>
  <c r="S2019" i="5"/>
  <c r="J2017" i="5"/>
  <c r="R2009" i="5"/>
  <c r="J2001" i="5"/>
  <c r="I2000" i="5"/>
  <c r="F1999" i="5"/>
  <c r="S1994" i="5"/>
  <c r="J1993" i="5"/>
  <c r="I1992" i="5"/>
  <c r="S1986" i="5"/>
  <c r="R1985" i="5"/>
  <c r="S1982" i="5"/>
  <c r="S1979" i="5"/>
  <c r="S1974" i="5"/>
  <c r="S1967" i="5"/>
  <c r="S1963" i="5"/>
  <c r="S1962" i="5"/>
  <c r="R1961" i="5"/>
  <c r="S1954" i="5"/>
  <c r="I1953" i="5"/>
  <c r="S1939" i="5"/>
  <c r="I1921" i="5"/>
  <c r="S1921" i="5"/>
  <c r="S1917" i="5"/>
  <c r="R1913" i="5"/>
  <c r="S1913" i="5"/>
  <c r="S1909" i="5"/>
  <c r="J1906" i="5"/>
  <c r="I1905" i="5"/>
  <c r="S1905" i="5"/>
  <c r="I1903" i="5"/>
  <c r="S1901" i="5"/>
  <c r="S1898" i="5"/>
  <c r="S1897" i="5"/>
  <c r="S1893" i="5"/>
  <c r="S1891" i="5"/>
  <c r="J1890" i="5"/>
  <c r="S1889" i="5"/>
  <c r="I1887" i="5"/>
  <c r="S1885" i="5"/>
  <c r="S1883" i="5"/>
  <c r="R1882" i="5"/>
  <c r="S1881" i="5"/>
  <c r="I1879" i="5"/>
  <c r="S1877" i="5"/>
  <c r="F1863" i="5"/>
  <c r="S1859" i="5"/>
  <c r="S1855" i="5"/>
  <c r="S1841" i="5"/>
  <c r="S1833" i="5"/>
  <c r="S1826" i="5"/>
  <c r="R1824" i="5"/>
  <c r="R1816" i="5"/>
  <c r="F1815" i="5"/>
  <c r="S1814" i="5"/>
  <c r="S1808" i="5"/>
  <c r="S1804" i="5"/>
  <c r="S1801" i="5"/>
  <c r="S1800" i="5"/>
  <c r="S1797" i="5"/>
  <c r="S1796" i="5"/>
  <c r="S1795" i="5"/>
  <c r="F1793" i="5"/>
  <c r="S1792" i="5"/>
  <c r="S1791"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R205" i="5"/>
  <c r="I202" i="5"/>
  <c r="J187" i="5"/>
  <c r="I186" i="5"/>
  <c r="R185" i="5"/>
  <c r="H179" i="5"/>
  <c r="I174" i="5"/>
  <c r="I171" i="5"/>
  <c r="I170" i="5"/>
  <c r="J167" i="5"/>
  <c r="H166" i="5"/>
  <c r="I162" i="5"/>
  <c r="I158" i="5"/>
  <c r="R157" i="5"/>
  <c r="I154" i="5"/>
  <c r="R153" i="5"/>
  <c r="F145" i="5"/>
  <c r="I142" i="5"/>
  <c r="R141" i="5"/>
  <c r="I138" i="5"/>
  <c r="R137" i="5"/>
  <c r="I134" i="5"/>
  <c r="I130" i="5"/>
  <c r="X123"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s="1"/>
  <c r="P41" i="4"/>
  <c r="P40" i="4"/>
  <c r="P39" i="4"/>
  <c r="P38" i="4"/>
  <c r="P37" i="4"/>
  <c r="Q37" i="4" s="1"/>
  <c r="P35" i="4"/>
  <c r="P34" i="4"/>
  <c r="P33" i="4"/>
  <c r="P32" i="4"/>
  <c r="P31" i="4"/>
  <c r="Q31" i="4" s="1"/>
  <c r="P29" i="4"/>
  <c r="P28" i="4"/>
  <c r="P27" i="4"/>
  <c r="P26" i="4"/>
  <c r="D11" i="4"/>
  <c r="A5" i="4"/>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X75" i="5"/>
  <c r="I764" i="5"/>
  <c r="I2158" i="5"/>
  <c r="R70" i="5"/>
  <c r="I106" i="5"/>
  <c r="AB364" i="5"/>
  <c r="R488" i="5"/>
  <c r="H1178" i="5"/>
  <c r="J1218" i="5"/>
  <c r="J1250" i="5"/>
  <c r="AB1312" i="5"/>
  <c r="AB2065" i="5"/>
  <c r="AB2152"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S2129" i="5"/>
  <c r="R2150" i="5"/>
  <c r="H2150" i="5"/>
  <c r="X59" i="5"/>
  <c r="R265" i="5"/>
  <c r="X291" i="5"/>
  <c r="F556" i="5"/>
  <c r="AB626" i="5"/>
  <c r="AB659" i="5"/>
  <c r="AB669" i="5"/>
  <c r="S682" i="5"/>
  <c r="S833" i="5"/>
  <c r="S944" i="5"/>
  <c r="AB960" i="5"/>
  <c r="AB1098" i="5"/>
  <c r="S1104" i="5"/>
  <c r="S1110" i="5"/>
  <c r="J1140" i="5"/>
  <c r="I1245" i="5"/>
  <c r="AB1527" i="5"/>
  <c r="S1842" i="5"/>
  <c r="R1920" i="5"/>
  <c r="I1920"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AB2222" i="5"/>
  <c r="S2232"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X47" i="5"/>
  <c r="F47" i="5"/>
  <c r="H127" i="5"/>
  <c r="R127" i="5"/>
  <c r="J127" i="5"/>
  <c r="I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H452" i="5"/>
  <c r="F452" i="5"/>
  <c r="S1497"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X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X807" i="5"/>
  <c r="X813"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I1957" i="5"/>
  <c r="AB1960" i="5"/>
  <c r="R2037" i="5"/>
  <c r="S2206" i="5"/>
  <c r="AB2236" i="5"/>
  <c r="S2236" i="5"/>
  <c r="AB1209" i="5"/>
  <c r="S1277" i="5"/>
  <c r="J1524" i="5"/>
  <c r="R1524" i="5"/>
  <c r="F1637" i="5"/>
  <c r="S1660"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F1992" i="5"/>
  <c r="I2009" i="5"/>
  <c r="J2009" i="5"/>
  <c r="F2009" i="5"/>
  <c r="F2053" i="5"/>
  <c r="X2065" i="5"/>
  <c r="R2065" i="5"/>
  <c r="J2065" i="5"/>
  <c r="H2065" i="5"/>
  <c r="F2184" i="5"/>
  <c r="F2257" i="5"/>
  <c r="J2350" i="5"/>
  <c r="F2350" i="5"/>
  <c r="AB1660" i="5"/>
  <c r="AB1746" i="5"/>
  <c r="AB1819" i="5"/>
  <c r="I2021" i="5"/>
  <c r="S2252" i="5"/>
  <c r="AB2252" i="5"/>
  <c r="S2342" i="5"/>
  <c r="S2379" i="5"/>
  <c r="AB2379" i="5"/>
  <c r="AB2401" i="5"/>
  <c r="AB1551" i="5"/>
  <c r="AB1553" i="5"/>
  <c r="AB1602" i="5"/>
  <c r="AB1636" i="5"/>
  <c r="AB1637" i="5"/>
  <c r="AB1677" i="5"/>
  <c r="AB1871" i="5"/>
  <c r="S1874" i="5"/>
  <c r="AB1880" i="5"/>
  <c r="S1903" i="5"/>
  <c r="AB1936" i="5"/>
  <c r="X1953"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F1979" i="5"/>
  <c r="AB2020" i="5"/>
  <c r="J2453" i="5"/>
  <c r="AB1570" i="5"/>
  <c r="AB1606" i="5"/>
  <c r="F1753" i="5"/>
  <c r="S1778" i="5"/>
  <c r="AB1787" i="5"/>
  <c r="AB1822" i="5"/>
  <c r="I1836" i="5"/>
  <c r="AB1898" i="5"/>
  <c r="R1953" i="5"/>
  <c r="J1953" i="5"/>
  <c r="F2081" i="5"/>
  <c r="AB2085" i="5"/>
  <c r="I2207" i="5"/>
  <c r="R2207" i="5"/>
  <c r="J2207" i="5"/>
  <c r="S2305" i="5"/>
  <c r="R2469" i="5"/>
  <c r="F2469" i="5"/>
  <c r="AB1778" i="5"/>
  <c r="AB1984" i="5"/>
  <c r="S2046" i="5"/>
  <c r="AB2056" i="5"/>
  <c r="S2056" i="5"/>
  <c r="F2324" i="5"/>
  <c r="R2324" i="5"/>
  <c r="R2340" i="5"/>
  <c r="F2340" i="5"/>
  <c r="R2373" i="5"/>
  <c r="J2373" i="5"/>
  <c r="I2373" i="5"/>
  <c r="AB1831" i="5"/>
  <c r="S1834" i="5"/>
  <c r="AB1864" i="5"/>
  <c r="R1890" i="5"/>
  <c r="S2018" i="5"/>
  <c r="S2031" i="5"/>
  <c r="S2035" i="5"/>
  <c r="R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AB2393" i="5"/>
  <c r="H2413" i="5"/>
  <c r="AB2421" i="5"/>
  <c r="R2433" i="5"/>
  <c r="S2451" i="5"/>
  <c r="AB2456" i="5"/>
  <c r="H2472" i="5"/>
  <c r="J2474" i="5"/>
  <c r="AB1966" i="5"/>
  <c r="AB1999" i="5"/>
  <c r="AB2016" i="5"/>
  <c r="AB2054" i="5"/>
  <c r="AB2097" i="5"/>
  <c r="AB2103" i="5"/>
  <c r="S2123" i="5"/>
  <c r="AB2157" i="5"/>
  <c r="H2194" i="5"/>
  <c r="S2230" i="5"/>
  <c r="R2239"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82" i="5"/>
  <c r="AB2289" i="5"/>
  <c r="AB2290" i="5"/>
  <c r="F2337" i="5"/>
  <c r="AB2429" i="5"/>
  <c r="S2462" i="5"/>
  <c r="H2466" i="5"/>
  <c r="I2495" i="5"/>
  <c r="AB2141" i="5"/>
  <c r="H2199" i="5"/>
  <c r="AB2256" i="5"/>
  <c r="AB2282" i="5"/>
  <c r="S1987" i="5"/>
  <c r="AB2036" i="5"/>
  <c r="AB2090" i="5"/>
  <c r="AB2107" i="5"/>
  <c r="AB2134" i="5"/>
  <c r="H2158" i="5"/>
  <c r="AB2173" i="5"/>
  <c r="I2186" i="5"/>
  <c r="J2190"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X169" i="5"/>
  <c r="H195" i="5"/>
  <c r="F195" i="5"/>
  <c r="X195" i="5"/>
  <c r="R195" i="5"/>
  <c r="I195" i="5"/>
  <c r="J195" i="5"/>
  <c r="H67" i="5"/>
  <c r="R67" i="5"/>
  <c r="J67" i="5"/>
  <c r="I67" i="5"/>
  <c r="F67" i="5"/>
  <c r="H19" i="5"/>
  <c r="R19" i="5"/>
  <c r="J19" i="5"/>
  <c r="H35" i="5"/>
  <c r="X35" i="5"/>
  <c r="R35" i="5"/>
  <c r="J35" i="5"/>
  <c r="I35" i="5"/>
  <c r="F35" i="5"/>
  <c r="H139" i="5"/>
  <c r="R139" i="5"/>
  <c r="J139" i="5"/>
  <c r="I139" i="5"/>
  <c r="X139" i="5"/>
  <c r="F139"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F247" i="5"/>
  <c r="R247" i="5"/>
  <c r="J247" i="5"/>
  <c r="H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R229" i="5"/>
  <c r="F229" i="5"/>
  <c r="R337" i="5"/>
  <c r="J337" i="5"/>
  <c r="H337" i="5"/>
  <c r="F337" i="5"/>
  <c r="H31" i="5"/>
  <c r="J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X219" i="5"/>
  <c r="AB290" i="5"/>
  <c r="I349" i="5"/>
  <c r="J349" i="5"/>
  <c r="H349" i="5"/>
  <c r="F349" i="5"/>
  <c r="I381" i="5"/>
  <c r="J381" i="5"/>
  <c r="H381" i="5"/>
  <c r="F381" i="5"/>
  <c r="X381"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X33" i="5"/>
  <c r="I34"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R396" i="5"/>
  <c r="I396" i="5"/>
  <c r="H396" i="5"/>
  <c r="F396" i="5"/>
  <c r="I417" i="5"/>
  <c r="J417" i="5"/>
  <c r="H417" i="5"/>
  <c r="F417" i="5"/>
  <c r="X417" i="5"/>
  <c r="X429" i="5"/>
  <c r="F436" i="5"/>
  <c r="F456" i="5"/>
  <c r="H511" i="5"/>
  <c r="H523" i="5"/>
  <c r="F523" i="5"/>
  <c r="R566" i="5"/>
  <c r="F566" i="5"/>
  <c r="J638" i="5"/>
  <c r="R638" i="5"/>
  <c r="F638" i="5"/>
  <c r="I726" i="5"/>
  <c r="F726" i="5"/>
  <c r="I742" i="5"/>
  <c r="F742" i="5"/>
  <c r="AB322" i="5"/>
  <c r="J23" i="5"/>
  <c r="AB32" i="5"/>
  <c r="J39" i="5"/>
  <c r="X53" i="5"/>
  <c r="J55" i="5"/>
  <c r="X69"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X401" i="5"/>
  <c r="I413" i="5"/>
  <c r="R413" i="5"/>
  <c r="J413" i="5"/>
  <c r="H413" i="5"/>
  <c r="R420" i="5"/>
  <c r="I420" i="5"/>
  <c r="H420" i="5"/>
  <c r="I424" i="5"/>
  <c r="H424" i="5"/>
  <c r="F424" i="5"/>
  <c r="F429" i="5"/>
  <c r="I441" i="5"/>
  <c r="J441" i="5"/>
  <c r="H441" i="5"/>
  <c r="F441" i="5"/>
  <c r="X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R556" i="5"/>
  <c r="J556" i="5"/>
  <c r="H563" i="5"/>
  <c r="F563" i="5"/>
  <c r="X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F552" i="5"/>
  <c r="R552" i="5"/>
  <c r="R560" i="5"/>
  <c r="J560" i="5"/>
  <c r="H560" i="5"/>
  <c r="AB563" i="5"/>
  <c r="R582" i="5"/>
  <c r="F582" i="5"/>
  <c r="R628" i="5"/>
  <c r="J628" i="5"/>
  <c r="F628" i="5"/>
  <c r="AB631" i="5"/>
  <c r="I694" i="5"/>
  <c r="J694" i="5"/>
  <c r="F694" i="5"/>
  <c r="J724" i="5"/>
  <c r="I724" i="5"/>
  <c r="F831" i="5"/>
  <c r="R831" i="5"/>
  <c r="H831" i="5"/>
  <c r="I453" i="5"/>
  <c r="X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X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X393" i="5"/>
  <c r="AB413" i="5"/>
  <c r="AB421" i="5"/>
  <c r="AB429" i="5"/>
  <c r="AB437" i="5"/>
  <c r="AB445" i="5"/>
  <c r="X455" i="5"/>
  <c r="I455" i="5"/>
  <c r="AB463" i="5"/>
  <c r="H491" i="5"/>
  <c r="F491" i="5"/>
  <c r="H495" i="5"/>
  <c r="X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X1059"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X1043"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X1023"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X1047" i="5"/>
  <c r="J1047" i="5"/>
  <c r="H1047" i="5"/>
  <c r="H1050" i="5"/>
  <c r="F1050" i="5"/>
  <c r="H1063" i="5"/>
  <c r="J1063" i="5"/>
  <c r="F1063" i="5"/>
  <c r="S1087" i="5"/>
  <c r="AB1087" i="5"/>
  <c r="S1108" i="5"/>
  <c r="H1130" i="5"/>
  <c r="F1130" i="5"/>
  <c r="R1147" i="5"/>
  <c r="H1147" i="5"/>
  <c r="J1147" i="5"/>
  <c r="F1147" i="5"/>
  <c r="X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X894" i="5"/>
  <c r="J910" i="5"/>
  <c r="H910" i="5"/>
  <c r="R917" i="5"/>
  <c r="F917" i="5"/>
  <c r="H935" i="5"/>
  <c r="F935" i="5"/>
  <c r="J938" i="5"/>
  <c r="H938" i="5"/>
  <c r="AB951" i="5"/>
  <c r="R969" i="5"/>
  <c r="F969" i="5"/>
  <c r="X1019" i="5"/>
  <c r="J1019" i="5"/>
  <c r="H1019" i="5"/>
  <c r="F1019" i="5"/>
  <c r="AB1027" i="5"/>
  <c r="F104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X995" i="5"/>
  <c r="J995" i="5"/>
  <c r="H995" i="5"/>
  <c r="F995" i="5"/>
  <c r="X999"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X1209" i="5"/>
  <c r="AB1213" i="5"/>
  <c r="R1229" i="5"/>
  <c r="H1229" i="5"/>
  <c r="F1229" i="5"/>
  <c r="X1229" i="5"/>
  <c r="J1229" i="5"/>
  <c r="S1311" i="5"/>
  <c r="AB822" i="5"/>
  <c r="S883" i="5"/>
  <c r="AB920" i="5"/>
  <c r="S939" i="5"/>
  <c r="AB940" i="5"/>
  <c r="AB952" i="5"/>
  <c r="F973" i="5"/>
  <c r="S975" i="5"/>
  <c r="AB979" i="5"/>
  <c r="S991" i="5"/>
  <c r="S1006" i="5"/>
  <c r="J1011" i="5"/>
  <c r="J1031" i="5"/>
  <c r="R1035" i="5"/>
  <c r="AB1039" i="5"/>
  <c r="S1051" i="5"/>
  <c r="I1055" i="5"/>
  <c r="X1083" i="5"/>
  <c r="J1083" i="5"/>
  <c r="S1094" i="5"/>
  <c r="S1102" i="5"/>
  <c r="S1103" i="5"/>
  <c r="I1107" i="5"/>
  <c r="AB1111" i="5"/>
  <c r="AB1123" i="5"/>
  <c r="S1165" i="5"/>
  <c r="R1166" i="5"/>
  <c r="AB1172" i="5"/>
  <c r="R1178" i="5"/>
  <c r="I1178" i="5"/>
  <c r="R1205" i="5"/>
  <c r="J1205" i="5"/>
  <c r="I1205" i="5"/>
  <c r="X1205" i="5"/>
  <c r="H1236" i="5"/>
  <c r="AB850" i="5"/>
  <c r="AB939" i="5"/>
  <c r="H954" i="5"/>
  <c r="AB1015" i="5"/>
  <c r="AB1035" i="5"/>
  <c r="AB1055" i="5"/>
  <c r="AB1066" i="5"/>
  <c r="AB1083" i="5"/>
  <c r="R1095" i="5"/>
  <c r="F1099" i="5"/>
  <c r="X1103" i="5"/>
  <c r="J1103" i="5"/>
  <c r="S1124" i="5"/>
  <c r="AB1130" i="5"/>
  <c r="I1136" i="5"/>
  <c r="J1136" i="5"/>
  <c r="F1154" i="5"/>
  <c r="J1154" i="5"/>
  <c r="AB1181" i="5"/>
  <c r="AB1189" i="5"/>
  <c r="S1201" i="5"/>
  <c r="AB1201" i="5"/>
  <c r="R1213" i="5"/>
  <c r="H1213" i="5"/>
  <c r="F1213" i="5"/>
  <c r="X1213" i="5"/>
  <c r="J1213" i="5"/>
  <c r="S1221" i="5"/>
  <c r="AB1221"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I1154" i="5"/>
  <c r="R1169" i="5"/>
  <c r="X1169" i="5"/>
  <c r="F1173" i="5"/>
  <c r="S1177" i="5"/>
  <c r="AB1184" i="5"/>
  <c r="S1197" i="5"/>
  <c r="J1249" i="5"/>
  <c r="J1261" i="5"/>
  <c r="I1261" i="5"/>
  <c r="F1261" i="5"/>
  <c r="AB1264" i="5"/>
  <c r="S1264" i="5"/>
  <c r="F1464" i="5"/>
  <c r="F1066"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X1515" i="5"/>
  <c r="AB1597" i="5"/>
  <c r="S1612" i="5"/>
  <c r="AB1632" i="5"/>
  <c r="S1655" i="5"/>
  <c r="S1687" i="5"/>
  <c r="X1721"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X1929" i="5"/>
  <c r="R1929" i="5"/>
  <c r="I1964" i="5"/>
  <c r="H1964" i="5"/>
  <c r="F1964" i="5"/>
  <c r="R1969" i="5"/>
  <c r="J1969" i="5"/>
  <c r="I1969" i="5"/>
  <c r="H1969" i="5"/>
  <c r="AB1972" i="5"/>
  <c r="I2033" i="5"/>
  <c r="F2033" i="5"/>
  <c r="X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AB2091" i="5"/>
  <c r="AB2096" i="5"/>
  <c r="AB2106" i="5"/>
  <c r="AB2111" i="5"/>
  <c r="S2111" i="5"/>
  <c r="F1973" i="5"/>
  <c r="R1973" i="5"/>
  <c r="R2017" i="5"/>
  <c r="I2017" i="5"/>
  <c r="H2017" i="5"/>
  <c r="I2028" i="5"/>
  <c r="S2050" i="5"/>
  <c r="I2117" i="5"/>
  <c r="F2117" i="5"/>
  <c r="S2164" i="5"/>
  <c r="AB1893" i="5"/>
  <c r="AB1955" i="5"/>
  <c r="AB1979" i="5"/>
  <c r="AB1988" i="5"/>
  <c r="R1993" i="5"/>
  <c r="H1993" i="5"/>
  <c r="AB1995" i="5"/>
  <c r="S1995" i="5"/>
  <c r="H2000" i="5"/>
  <c r="F2000" i="5"/>
  <c r="S2002" i="5"/>
  <c r="F2011" i="5"/>
  <c r="AB2023" i="5"/>
  <c r="S2023" i="5"/>
  <c r="F2028" i="5"/>
  <c r="R2045" i="5"/>
  <c r="I2045" i="5"/>
  <c r="H2045" i="5"/>
  <c r="I2129" i="5"/>
  <c r="H2129" i="5"/>
  <c r="S2234" i="5"/>
  <c r="AB1842" i="5"/>
  <c r="S1879" i="5"/>
  <c r="AB1887" i="5"/>
  <c r="AB1888" i="5"/>
  <c r="AB1899" i="5"/>
  <c r="AB1904" i="5"/>
  <c r="X1937" i="5"/>
  <c r="S1951" i="5"/>
  <c r="AB1952" i="5"/>
  <c r="S1955" i="5"/>
  <c r="AB1956" i="5"/>
  <c r="S1966" i="5"/>
  <c r="S1971" i="5"/>
  <c r="F1976" i="5"/>
  <c r="S1991"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X1989" i="5"/>
  <c r="R1989" i="5"/>
  <c r="AB1992" i="5"/>
  <c r="F1993" i="5"/>
  <c r="AB2003" i="5"/>
  <c r="S2003" i="5"/>
  <c r="H2004" i="5"/>
  <c r="S2007"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J2005" i="5"/>
  <c r="H2021" i="5"/>
  <c r="X2021" i="5"/>
  <c r="J2021" i="5"/>
  <c r="X2025" i="5"/>
  <c r="AB2043" i="5"/>
  <c r="I2048"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S2153" i="5"/>
  <c r="AB2153" i="5"/>
  <c r="R2162" i="5"/>
  <c r="I2162" i="5"/>
  <c r="H2162" i="5"/>
  <c r="AB2204" i="5"/>
  <c r="S2228" i="5"/>
  <c r="AB2272" i="5"/>
  <c r="S2272" i="5"/>
  <c r="AB2279" i="5"/>
  <c r="S2279" i="5"/>
  <c r="X2305" i="5"/>
  <c r="J2305" i="5"/>
  <c r="H2305" i="5"/>
  <c r="F2305" i="5"/>
  <c r="J2218"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AB2260" i="5"/>
  <c r="R2261" i="5"/>
  <c r="AB2264" i="5"/>
  <c r="R2273" i="5"/>
  <c r="AB2294" i="5"/>
  <c r="S2307" i="5"/>
  <c r="AB2338" i="5"/>
  <c r="R2477" i="5"/>
  <c r="F2477" i="5"/>
  <c r="J2477" i="5"/>
  <c r="I2477" i="5"/>
  <c r="H2477" i="5"/>
  <c r="H2488" i="5"/>
  <c r="F2488" i="5"/>
  <c r="AB2189" i="5"/>
  <c r="AB2218" i="5"/>
  <c r="J2309" i="5"/>
  <c r="H2355" i="5"/>
  <c r="F2355" i="5"/>
  <c r="R2355" i="5"/>
  <c r="J2355" i="5"/>
  <c r="I2355" i="5"/>
  <c r="H2425" i="5"/>
  <c r="AB2438" i="5"/>
  <c r="S2438" i="5"/>
  <c r="H2443" i="5"/>
  <c r="I2443" i="5"/>
  <c r="F2443" i="5"/>
  <c r="R2443" i="5"/>
  <c r="J2443" i="5"/>
  <c r="AB2137" i="5"/>
  <c r="I2150" i="5"/>
  <c r="F2157" i="5"/>
  <c r="S2180" i="5"/>
  <c r="S2183" i="5"/>
  <c r="S2187" i="5"/>
  <c r="AB2221" i="5"/>
  <c r="S2226" i="5"/>
  <c r="AB2248" i="5"/>
  <c r="AB2257" i="5"/>
  <c r="AB2261" i="5"/>
  <c r="AB2265" i="5"/>
  <c r="AB2275" i="5"/>
  <c r="AB2302" i="5"/>
  <c r="H2303" i="5"/>
  <c r="AB2307" i="5"/>
  <c r="J2346" i="5"/>
  <c r="I2346" i="5"/>
  <c r="F2346" i="5"/>
  <c r="AB2112" i="5"/>
  <c r="J2150" i="5"/>
  <c r="AB2185" i="5"/>
  <c r="AB2197" i="5"/>
  <c r="AB2200" i="5"/>
  <c r="AB2213" i="5"/>
  <c r="AB2216" i="5"/>
  <c r="AB2253" i="5"/>
  <c r="S2270" i="5"/>
  <c r="AB2277" i="5"/>
  <c r="AB2293" i="5"/>
  <c r="J2293" i="5"/>
  <c r="S2296" i="5"/>
  <c r="F2309" i="5"/>
  <c r="F2310" i="5"/>
  <c r="S2315" i="5"/>
  <c r="S2322" i="5"/>
  <c r="F2329" i="5"/>
  <c r="H2329" i="5"/>
  <c r="AB2345" i="5"/>
  <c r="R2385" i="5"/>
  <c r="J2385" i="5"/>
  <c r="I2385" i="5"/>
  <c r="H2385" i="5"/>
  <c r="F2385" i="5"/>
  <c r="X2385" i="5"/>
  <c r="H2429" i="5"/>
  <c r="H2441" i="5"/>
  <c r="F2441" i="5"/>
  <c r="R2441" i="5"/>
  <c r="J2441" i="5"/>
  <c r="I2441" i="5"/>
  <c r="F2451" i="5"/>
  <c r="R2461" i="5"/>
  <c r="I2461" i="5"/>
  <c r="F2461" i="5"/>
  <c r="AB2127" i="5"/>
  <c r="S2128" i="5"/>
  <c r="S2152" i="5"/>
  <c r="AB2184" i="5"/>
  <c r="AB2188" i="5"/>
  <c r="AB2192" i="5"/>
  <c r="AB2205" i="5"/>
  <c r="AB2208" i="5"/>
  <c r="H2218" i="5"/>
  <c r="R2232" i="5"/>
  <c r="AB2240" i="5"/>
  <c r="AB2249" i="5"/>
  <c r="F2261" i="5"/>
  <c r="AB2274" i="5"/>
  <c r="S2280" i="5"/>
  <c r="S2283" i="5"/>
  <c r="AB2288" i="5"/>
  <c r="S2294" i="5"/>
  <c r="S2300" i="5"/>
  <c r="AB2306" i="5"/>
  <c r="S2309" i="5"/>
  <c r="S2313" i="5"/>
  <c r="F2317" i="5"/>
  <c r="AB2322" i="5"/>
  <c r="AB2326" i="5"/>
  <c r="S2338" i="5"/>
  <c r="AB2410" i="5"/>
  <c r="F2429" i="5"/>
  <c r="H2461" i="5"/>
  <c r="AB2161" i="5"/>
  <c r="AB2180" i="5"/>
  <c r="AB2181" i="5"/>
  <c r="AB2212" i="5"/>
  <c r="AB2245" i="5"/>
  <c r="AB2268" i="5"/>
  <c r="F2282" i="5"/>
  <c r="AB2313" i="5"/>
  <c r="AB2316" i="5"/>
  <c r="H2333" i="5"/>
  <c r="S2345"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41" i="5"/>
  <c r="AB23"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X117" i="5"/>
  <c r="J121" i="5"/>
  <c r="I121" i="5"/>
  <c r="H121" i="5"/>
  <c r="AB141" i="5"/>
  <c r="H146" i="5"/>
  <c r="F150" i="5"/>
  <c r="R150" i="5"/>
  <c r="J150" i="5"/>
  <c r="AB19" i="5"/>
  <c r="AB27" i="5"/>
  <c r="X29" i="5"/>
  <c r="F5"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R31" i="5"/>
  <c r="H32" i="5"/>
  <c r="X40" i="5"/>
  <c r="X101"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X707" i="5"/>
  <c r="AB711" i="5"/>
  <c r="S715" i="5"/>
  <c r="H719" i="5"/>
  <c r="J723" i="5"/>
  <c r="I723" i="5"/>
  <c r="F723" i="5"/>
  <c r="X723" i="5"/>
  <c r="H726" i="5"/>
  <c r="R726" i="5"/>
  <c r="AB727" i="5"/>
  <c r="R728" i="5"/>
  <c r="H728" i="5"/>
  <c r="S731" i="5"/>
  <c r="H735" i="5"/>
  <c r="J739" i="5"/>
  <c r="I739" i="5"/>
  <c r="F739" i="5"/>
  <c r="H742" i="5"/>
  <c r="R742" i="5"/>
  <c r="AB743" i="5"/>
  <c r="R744" i="5"/>
  <c r="H744" i="5"/>
  <c r="S747" i="5"/>
  <c r="S757" i="5"/>
  <c r="AB759" i="5"/>
  <c r="H765" i="5"/>
  <c r="F765" i="5"/>
  <c r="X765" i="5"/>
  <c r="J765" i="5"/>
  <c r="I765" i="5"/>
  <c r="J771" i="5"/>
  <c r="I771" i="5"/>
  <c r="H771" i="5"/>
  <c r="F771" i="5"/>
  <c r="X771" i="5"/>
  <c r="H781" i="5"/>
  <c r="F781" i="5"/>
  <c r="J781" i="5"/>
  <c r="I781" i="5"/>
  <c r="J787" i="5"/>
  <c r="I787" i="5"/>
  <c r="H787" i="5"/>
  <c r="F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X725" i="5"/>
  <c r="J725" i="5"/>
  <c r="I725" i="5"/>
  <c r="AB729" i="5"/>
  <c r="H737"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AB747" i="5"/>
  <c r="R748" i="5"/>
  <c r="H748" i="5"/>
  <c r="H769" i="5"/>
  <c r="F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J715" i="5"/>
  <c r="I715" i="5"/>
  <c r="F715" i="5"/>
  <c r="X715" i="5"/>
  <c r="AB719" i="5"/>
  <c r="S723" i="5"/>
  <c r="R725" i="5"/>
  <c r="H727" i="5"/>
  <c r="J731" i="5"/>
  <c r="I731" i="5"/>
  <c r="F731" i="5"/>
  <c r="X731" i="5"/>
  <c r="H734" i="5"/>
  <c r="R734" i="5"/>
  <c r="AB735" i="5"/>
  <c r="R736" i="5"/>
  <c r="H736" i="5"/>
  <c r="S739" i="5"/>
  <c r="H743" i="5"/>
  <c r="J747" i="5"/>
  <c r="I747" i="5"/>
  <c r="F747" i="5"/>
  <c r="X747" i="5"/>
  <c r="F753" i="5"/>
  <c r="X753" i="5"/>
  <c r="J753" i="5"/>
  <c r="I753" i="5"/>
  <c r="J755" i="5"/>
  <c r="I755" i="5"/>
  <c r="H755" i="5"/>
  <c r="F755" i="5"/>
  <c r="X755" i="5"/>
  <c r="F756" i="5"/>
  <c r="J763" i="5"/>
  <c r="I763" i="5"/>
  <c r="H763" i="5"/>
  <c r="F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J793" i="5"/>
  <c r="I793" i="5"/>
  <c r="H797" i="5"/>
  <c r="F797" i="5"/>
  <c r="X797" i="5"/>
  <c r="J797" i="5"/>
  <c r="I797" i="5"/>
  <c r="R806" i="5"/>
  <c r="J806" i="5"/>
  <c r="I806" i="5"/>
  <c r="H806" i="5"/>
  <c r="F806" i="5"/>
  <c r="I842" i="5"/>
  <c r="H842" i="5"/>
  <c r="R842" i="5"/>
  <c r="J842" i="5"/>
  <c r="F842" i="5"/>
  <c r="AB685" i="5"/>
  <c r="AB690" i="5"/>
  <c r="AB701" i="5"/>
  <c r="AB706" i="5"/>
  <c r="F721" i="5"/>
  <c r="J721" i="5"/>
  <c r="I721" i="5"/>
  <c r="F737" i="5"/>
  <c r="X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H994" i="5"/>
  <c r="F994" i="5"/>
  <c r="AB1045" i="5"/>
  <c r="S1045" i="5"/>
  <c r="J819" i="5"/>
  <c r="X819" i="5"/>
  <c r="AB884" i="5"/>
  <c r="AB892" i="5"/>
  <c r="R906" i="5"/>
  <c r="I906" i="5"/>
  <c r="H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X945" i="5"/>
  <c r="R945" i="5"/>
  <c r="J945" i="5"/>
  <c r="F945" i="5"/>
  <c r="R962" i="5"/>
  <c r="J962" i="5"/>
  <c r="I962" i="5"/>
  <c r="H962" i="5"/>
  <c r="F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F809" i="5"/>
  <c r="R809" i="5"/>
  <c r="I813" i="5"/>
  <c r="AB815" i="5"/>
  <c r="F819" i="5"/>
  <c r="AB821" i="5"/>
  <c r="H826" i="5"/>
  <c r="R826" i="5"/>
  <c r="AB827" i="5"/>
  <c r="R828" i="5"/>
  <c r="I828" i="5"/>
  <c r="J831" i="5"/>
  <c r="I831" i="5"/>
  <c r="X831" i="5"/>
  <c r="R832" i="5"/>
  <c r="I832" i="5"/>
  <c r="R840" i="5"/>
  <c r="I840" i="5"/>
  <c r="F844" i="5"/>
  <c r="R848" i="5"/>
  <c r="I848" i="5"/>
  <c r="AB855" i="5"/>
  <c r="I861" i="5"/>
  <c r="X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X821" i="5"/>
  <c r="R821" i="5"/>
  <c r="I821" i="5"/>
  <c r="H830" i="5"/>
  <c r="R830" i="5"/>
  <c r="I857" i="5"/>
  <c r="X857" i="5"/>
  <c r="R857" i="5"/>
  <c r="H857" i="5"/>
  <c r="AB859" i="5"/>
  <c r="AB863" i="5"/>
  <c r="AB871" i="5"/>
  <c r="I877" i="5"/>
  <c r="H877" i="5"/>
  <c r="F877" i="5"/>
  <c r="R877" i="5"/>
  <c r="S885" i="5"/>
  <c r="X887" i="5"/>
  <c r="R887" i="5"/>
  <c r="I887" i="5"/>
  <c r="H887" i="5"/>
  <c r="F887" i="5"/>
  <c r="R896" i="5"/>
  <c r="J896" i="5"/>
  <c r="I896" i="5"/>
  <c r="F896" i="5"/>
  <c r="I905" i="5"/>
  <c r="X905" i="5"/>
  <c r="F905" i="5"/>
  <c r="R905" i="5"/>
  <c r="H905" i="5"/>
  <c r="S913" i="5"/>
  <c r="R922" i="5"/>
  <c r="I922" i="5"/>
  <c r="H922" i="5"/>
  <c r="AB928" i="5"/>
  <c r="I949" i="5"/>
  <c r="X949" i="5"/>
  <c r="R949" i="5"/>
  <c r="J949" i="5"/>
  <c r="H949" i="5"/>
  <c r="F949" i="5"/>
  <c r="I965" i="5"/>
  <c r="H965" i="5"/>
  <c r="X965" i="5"/>
  <c r="F965" i="5"/>
  <c r="R965" i="5"/>
  <c r="J965" i="5"/>
  <c r="AB969" i="5"/>
  <c r="S969" i="5"/>
  <c r="AB1061" i="5"/>
  <c r="S1061" i="5"/>
  <c r="AB810" i="5"/>
  <c r="H810" i="5"/>
  <c r="AB816" i="5"/>
  <c r="I819" i="5"/>
  <c r="F825" i="5"/>
  <c r="X825" i="5"/>
  <c r="R825" i="5"/>
  <c r="I825" i="5"/>
  <c r="I838" i="5"/>
  <c r="H838" i="5"/>
  <c r="R838" i="5"/>
  <c r="I846" i="5"/>
  <c r="H846" i="5"/>
  <c r="R846" i="5"/>
  <c r="F857" i="5"/>
  <c r="I873" i="5"/>
  <c r="X873" i="5"/>
  <c r="R873" i="5"/>
  <c r="H873" i="5"/>
  <c r="J877" i="5"/>
  <c r="I893" i="5"/>
  <c r="X893" i="5"/>
  <c r="H893" i="5"/>
  <c r="F893" i="5"/>
  <c r="R893" i="5"/>
  <c r="J905" i="5"/>
  <c r="R908" i="5"/>
  <c r="J908" i="5"/>
  <c r="I908" i="5"/>
  <c r="H908" i="5"/>
  <c r="F908" i="5"/>
  <c r="R920" i="5"/>
  <c r="H920" i="5"/>
  <c r="F920" i="5"/>
  <c r="I920" i="5"/>
  <c r="F922" i="5"/>
  <c r="R936" i="5"/>
  <c r="H936" i="5"/>
  <c r="J936" i="5"/>
  <c r="I936" i="5"/>
  <c r="F936" i="5"/>
  <c r="X963" i="5"/>
  <c r="R963" i="5"/>
  <c r="I963" i="5"/>
  <c r="J963" i="5"/>
  <c r="H963" i="5"/>
  <c r="F963" i="5"/>
  <c r="J1101" i="5"/>
  <c r="I1101" i="5"/>
  <c r="H1101" i="5"/>
  <c r="X1101" i="5"/>
  <c r="F1101" i="5"/>
  <c r="R1101" i="5"/>
  <c r="I865" i="5"/>
  <c r="I881" i="5"/>
  <c r="X881" i="5"/>
  <c r="I897" i="5"/>
  <c r="X897" i="5"/>
  <c r="I913" i="5"/>
  <c r="AB934" i="5"/>
  <c r="X951" i="5"/>
  <c r="R951" i="5"/>
  <c r="I951" i="5"/>
  <c r="F959" i="5"/>
  <c r="X975" i="5"/>
  <c r="R975" i="5"/>
  <c r="I975" i="5"/>
  <c r="AB997" i="5"/>
  <c r="AB1125" i="5"/>
  <c r="S1125" i="5"/>
  <c r="AB1153" i="5"/>
  <c r="AB1355" i="5"/>
  <c r="S1355" i="5"/>
  <c r="H885" i="5"/>
  <c r="H901" i="5"/>
  <c r="H917" i="5"/>
  <c r="H933" i="5"/>
  <c r="F934" i="5"/>
  <c r="R938" i="5"/>
  <c r="I938" i="5"/>
  <c r="R940" i="5"/>
  <c r="J940" i="5"/>
  <c r="I941" i="5"/>
  <c r="X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X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R943" i="5"/>
  <c r="I943" i="5"/>
  <c r="I948" i="5"/>
  <c r="J953" i="5"/>
  <c r="I957" i="5"/>
  <c r="H957" i="5"/>
  <c r="X957" i="5"/>
  <c r="R957" i="5"/>
  <c r="X959" i="5"/>
  <c r="R959" i="5"/>
  <c r="I959" i="5"/>
  <c r="H959" i="5"/>
  <c r="H967" i="5"/>
  <c r="J969" i="5"/>
  <c r="J973" i="5"/>
  <c r="R978" i="5"/>
  <c r="J978" i="5"/>
  <c r="I978" i="5"/>
  <c r="J997" i="5"/>
  <c r="I997" i="5"/>
  <c r="H997" i="5"/>
  <c r="F997" i="5"/>
  <c r="AB1005" i="5"/>
  <c r="J1009" i="5"/>
  <c r="I1009" i="5"/>
  <c r="H1009" i="5"/>
  <c r="X1009" i="5"/>
  <c r="R1014" i="5"/>
  <c r="J1014" i="5"/>
  <c r="I1014" i="5"/>
  <c r="H1014" i="5"/>
  <c r="F1014" i="5"/>
  <c r="AB1021" i="5"/>
  <c r="J1025" i="5"/>
  <c r="I1025" i="5"/>
  <c r="H1025" i="5"/>
  <c r="X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X1121" i="5"/>
  <c r="R1121" i="5"/>
  <c r="F1121" i="5"/>
  <c r="R1135" i="5"/>
  <c r="J1135" i="5"/>
  <c r="I1135" i="5"/>
  <c r="F1135" i="5"/>
  <c r="H1135" i="5"/>
  <c r="J1172" i="5"/>
  <c r="I1172" i="5"/>
  <c r="R1172" i="5"/>
  <c r="H1172" i="5"/>
  <c r="F1172" i="5"/>
  <c r="AB1180" i="5"/>
  <c r="J1220" i="5"/>
  <c r="I1220" i="5"/>
  <c r="H1220" i="5"/>
  <c r="F1220" i="5"/>
  <c r="R1220" i="5"/>
  <c r="H1227" i="5"/>
  <c r="J1227" i="5"/>
  <c r="I1227" i="5"/>
  <c r="F1227" i="5"/>
  <c r="X1227" i="5"/>
  <c r="R1227" i="5"/>
  <c r="J1240" i="5"/>
  <c r="I1240" i="5"/>
  <c r="F1240" i="5"/>
  <c r="R1240" i="5"/>
  <c r="AB1262" i="5"/>
  <c r="R1513" i="5"/>
  <c r="J1513" i="5"/>
  <c r="H1513" i="5"/>
  <c r="I1513" i="5"/>
  <c r="F1513" i="5"/>
  <c r="I885" i="5"/>
  <c r="X885" i="5"/>
  <c r="I901" i="5"/>
  <c r="I917" i="5"/>
  <c r="X917" i="5"/>
  <c r="I933" i="5"/>
  <c r="X933" i="5"/>
  <c r="S945" i="5"/>
  <c r="I953" i="5"/>
  <c r="H953" i="5"/>
  <c r="X953" i="5"/>
  <c r="R954" i="5"/>
  <c r="J954" i="5"/>
  <c r="I954" i="5"/>
  <c r="R955" i="5"/>
  <c r="I955" i="5"/>
  <c r="J955" i="5"/>
  <c r="J1001" i="5"/>
  <c r="I1001" i="5"/>
  <c r="H1001" i="5"/>
  <c r="X1001" i="5"/>
  <c r="R1001" i="5"/>
  <c r="J1013" i="5"/>
  <c r="I1013" i="5"/>
  <c r="H1013" i="5"/>
  <c r="X1013" i="5"/>
  <c r="F1013" i="5"/>
  <c r="AB1036" i="5"/>
  <c r="J1041" i="5"/>
  <c r="I1041" i="5"/>
  <c r="H1041" i="5"/>
  <c r="X1041" i="5"/>
  <c r="R1041" i="5"/>
  <c r="F1041" i="5"/>
  <c r="AB1052" i="5"/>
  <c r="J1057" i="5"/>
  <c r="I1057" i="5"/>
  <c r="H1057" i="5"/>
  <c r="R1057" i="5"/>
  <c r="F1057" i="5"/>
  <c r="AB1068" i="5"/>
  <c r="J1073" i="5"/>
  <c r="I1073" i="5"/>
  <c r="H1073" i="5"/>
  <c r="X1073" i="5"/>
  <c r="R1073" i="5"/>
  <c r="F1073" i="5"/>
  <c r="AB1084" i="5"/>
  <c r="J1089" i="5"/>
  <c r="I1089" i="5"/>
  <c r="H1089" i="5"/>
  <c r="X1089" i="5"/>
  <c r="R1089" i="5"/>
  <c r="F1089" i="5"/>
  <c r="AB1100" i="5"/>
  <c r="J1105" i="5"/>
  <c r="I1105" i="5"/>
  <c r="H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R948" i="5"/>
  <c r="AB957" i="5"/>
  <c r="S965" i="5"/>
  <c r="R966" i="5"/>
  <c r="J966" i="5"/>
  <c r="I966" i="5"/>
  <c r="F966" i="5"/>
  <c r="I969" i="5"/>
  <c r="H969" i="5"/>
  <c r="X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J1502" i="5"/>
  <c r="I1502" i="5"/>
  <c r="H1502" i="5"/>
  <c r="R1502" i="5"/>
  <c r="F1502" i="5"/>
  <c r="R990" i="5"/>
  <c r="J990" i="5"/>
  <c r="I990"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AB1222" i="5"/>
  <c r="S1222" i="5"/>
  <c r="AB1244" i="5"/>
  <c r="AB1252" i="5"/>
  <c r="AB1413" i="5"/>
  <c r="S1413" i="5"/>
  <c r="R1537" i="5"/>
  <c r="J1537" i="5"/>
  <c r="I1537" i="5"/>
  <c r="H1537" i="5"/>
  <c r="F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X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X1149"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X1077" i="5"/>
  <c r="R1078" i="5"/>
  <c r="J1078" i="5"/>
  <c r="I1078" i="5"/>
  <c r="J1093" i="5"/>
  <c r="I1093" i="5"/>
  <c r="H1093" i="5"/>
  <c r="R1094" i="5"/>
  <c r="J1094" i="5"/>
  <c r="I1094" i="5"/>
  <c r="J1109" i="5"/>
  <c r="I1109" i="5"/>
  <c r="H1109" i="5"/>
  <c r="X1109" i="5"/>
  <c r="R1110" i="5"/>
  <c r="J1125" i="5"/>
  <c r="I1125" i="5"/>
  <c r="H1125" i="5"/>
  <c r="X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S1367" i="5"/>
  <c r="I1369" i="5"/>
  <c r="F1369" i="5"/>
  <c r="S1373" i="5"/>
  <c r="I1379" i="5"/>
  <c r="H1379" i="5"/>
  <c r="X1379" i="5"/>
  <c r="F1379" i="5"/>
  <c r="AB1383" i="5"/>
  <c r="J1395" i="5"/>
  <c r="I1396" i="5"/>
  <c r="AB1436" i="5"/>
  <c r="S1436" i="5"/>
  <c r="F1442" i="5"/>
  <c r="J1446" i="5"/>
  <c r="I1446" i="5"/>
  <c r="F1446" i="5"/>
  <c r="R1446" i="5"/>
  <c r="F1459" i="5"/>
  <c r="R1459" i="5"/>
  <c r="J1459" i="5"/>
  <c r="I1459" i="5"/>
  <c r="H1459" i="5"/>
  <c r="R1529" i="5"/>
  <c r="J1529" i="5"/>
  <c r="H1529" i="5"/>
  <c r="I1529" i="5"/>
  <c r="X1529" i="5"/>
  <c r="J1535" i="5"/>
  <c r="S1549" i="5"/>
  <c r="AB1549" i="5"/>
  <c r="S1138" i="5"/>
  <c r="S1140" i="5"/>
  <c r="S1147" i="5"/>
  <c r="S1154" i="5"/>
  <c r="F1178" i="5"/>
  <c r="AB1178" i="5"/>
  <c r="F1210" i="5"/>
  <c r="AB1210" i="5"/>
  <c r="I1241" i="5"/>
  <c r="F1242" i="5"/>
  <c r="AB1242" i="5"/>
  <c r="I1357" i="5"/>
  <c r="H1357" i="5"/>
  <c r="F1357" i="5"/>
  <c r="I1367" i="5"/>
  <c r="H1367" i="5"/>
  <c r="X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R1412" i="5"/>
  <c r="I1412" i="5"/>
  <c r="F1412" i="5"/>
  <c r="AB1420" i="5"/>
  <c r="S1420" i="5"/>
  <c r="S1434" i="5"/>
  <c r="X1483" i="5"/>
  <c r="J1498" i="5"/>
  <c r="I1498" i="5"/>
  <c r="R1498" i="5"/>
  <c r="H1498" i="5"/>
  <c r="R1509" i="5"/>
  <c r="J1509" i="5"/>
  <c r="H1509" i="5"/>
  <c r="X1509" i="5"/>
  <c r="F1509" i="5"/>
  <c r="AB1532" i="5"/>
  <c r="S1532" i="5"/>
  <c r="X1541" i="5"/>
  <c r="S1142" i="5"/>
  <c r="AB1167" i="5"/>
  <c r="F1186" i="5"/>
  <c r="AB1186" i="5"/>
  <c r="AB1199" i="5"/>
  <c r="F1218" i="5"/>
  <c r="AB1218" i="5"/>
  <c r="AB1231" i="5"/>
  <c r="F1250" i="5"/>
  <c r="AB1250" i="5"/>
  <c r="X1257" i="5"/>
  <c r="R1257" i="5"/>
  <c r="R1261" i="5"/>
  <c r="X1265" i="5"/>
  <c r="R1265" i="5"/>
  <c r="X1269" i="5"/>
  <c r="R1269" i="5"/>
  <c r="R1273" i="5"/>
  <c r="X1277" i="5"/>
  <c r="R1277" i="5"/>
  <c r="X1281" i="5"/>
  <c r="R1281" i="5"/>
  <c r="R1289" i="5"/>
  <c r="X1293" i="5"/>
  <c r="R1293" i="5"/>
  <c r="X1301" i="5"/>
  <c r="R1301" i="5"/>
  <c r="X1305" i="5"/>
  <c r="R1305" i="5"/>
  <c r="R1309" i="5"/>
  <c r="X1321" i="5"/>
  <c r="R1321" i="5"/>
  <c r="X1333" i="5"/>
  <c r="R1333" i="5"/>
  <c r="R1337" i="5"/>
  <c r="J1353" i="5"/>
  <c r="R1356" i="5"/>
  <c r="J1356" i="5"/>
  <c r="I1356" i="5"/>
  <c r="H1356" i="5"/>
  <c r="AB1357" i="5"/>
  <c r="S1361" i="5"/>
  <c r="R1363" i="5"/>
  <c r="AB1370" i="5"/>
  <c r="I1371" i="5"/>
  <c r="H1371" i="5"/>
  <c r="X1371" i="5"/>
  <c r="R1371" i="5"/>
  <c r="AB1379" i="5"/>
  <c r="R1380" i="5"/>
  <c r="J1380" i="5"/>
  <c r="S1389" i="5"/>
  <c r="F1393" i="5"/>
  <c r="I1395" i="5"/>
  <c r="H1395" i="5"/>
  <c r="X1395" i="5"/>
  <c r="F1395" i="5"/>
  <c r="S1426" i="5"/>
  <c r="AB1441" i="5"/>
  <c r="S1441" i="5"/>
  <c r="J1442" i="5"/>
  <c r="I1442" i="5"/>
  <c r="X1442" i="5"/>
  <c r="R1442" i="5"/>
  <c r="H1442" i="5"/>
  <c r="AB1452" i="5"/>
  <c r="S1452" i="5"/>
  <c r="J1453" i="5"/>
  <c r="H1453" i="5"/>
  <c r="R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X1349" i="5"/>
  <c r="I1349" i="5"/>
  <c r="AB1359" i="5"/>
  <c r="AB1364" i="5"/>
  <c r="X1365" i="5"/>
  <c r="I1365" i="5"/>
  <c r="AB1375" i="5"/>
  <c r="AB1380" i="5"/>
  <c r="AB1391" i="5"/>
  <c r="AB1396" i="5"/>
  <c r="X1397"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X1431" i="5"/>
  <c r="AB1431" i="5"/>
  <c r="X1439"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X1419" i="5"/>
  <c r="AB1419" i="5"/>
  <c r="J1423" i="5"/>
  <c r="X1427" i="5"/>
  <c r="AB1427" i="5"/>
  <c r="J1431" i="5"/>
  <c r="AB1435" i="5"/>
  <c r="J1439" i="5"/>
  <c r="R1448" i="5"/>
  <c r="R1449" i="5"/>
  <c r="F1451" i="5"/>
  <c r="R1451" i="5"/>
  <c r="H1454" i="5"/>
  <c r="X1455" i="5"/>
  <c r="AB1460" i="5"/>
  <c r="AB1461" i="5"/>
  <c r="J1466" i="5"/>
  <c r="I1466" i="5"/>
  <c r="I1467" i="5"/>
  <c r="R1480" i="5"/>
  <c r="X1491" i="5"/>
  <c r="I1492" i="5"/>
  <c r="H1492" i="5"/>
  <c r="F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AB1835" i="5"/>
  <c r="S1547" i="5"/>
  <c r="I1553" i="5"/>
  <c r="H1557" i="5"/>
  <c r="H1561" i="5"/>
  <c r="H1565" i="5"/>
  <c r="H1569" i="5"/>
  <c r="H1573" i="5"/>
  <c r="H1581" i="5"/>
  <c r="H1585" i="5"/>
  <c r="H1589" i="5"/>
  <c r="H1597" i="5"/>
  <c r="H1601" i="5"/>
  <c r="H1609" i="5"/>
  <c r="H1613" i="5"/>
  <c r="H1617" i="5"/>
  <c r="H1621" i="5"/>
  <c r="AB1654" i="5"/>
  <c r="S1654" i="5"/>
  <c r="F1676" i="5"/>
  <c r="AB1686" i="5"/>
  <c r="S1686" i="5"/>
  <c r="R1692" i="5"/>
  <c r="J1692" i="5"/>
  <c r="I1692" i="5"/>
  <c r="H1692" i="5"/>
  <c r="AB1718" i="5"/>
  <c r="S1718"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AB1910" i="5"/>
  <c r="S1910" i="5"/>
  <c r="AB1547" i="5"/>
  <c r="X1553" i="5"/>
  <c r="J1553" i="5"/>
  <c r="X1557" i="5"/>
  <c r="R1557" i="5"/>
  <c r="J1557" i="5"/>
  <c r="R1561" i="5"/>
  <c r="J1561" i="5"/>
  <c r="X1565" i="5"/>
  <c r="R1565" i="5"/>
  <c r="J1565" i="5"/>
  <c r="X1569" i="5"/>
  <c r="R1569" i="5"/>
  <c r="J1569" i="5"/>
  <c r="X1573" i="5"/>
  <c r="R1573" i="5"/>
  <c r="J1573" i="5"/>
  <c r="R1577" i="5"/>
  <c r="X1581" i="5"/>
  <c r="R1581" i="5"/>
  <c r="J1581" i="5"/>
  <c r="R1585" i="5"/>
  <c r="J1585" i="5"/>
  <c r="X1589" i="5"/>
  <c r="R1589" i="5"/>
  <c r="J1589" i="5"/>
  <c r="X1597" i="5"/>
  <c r="R1597" i="5"/>
  <c r="J1597" i="5"/>
  <c r="X1601" i="5"/>
  <c r="R1601" i="5"/>
  <c r="J1601" i="5"/>
  <c r="X1613" i="5"/>
  <c r="R1613" i="5"/>
  <c r="J1613" i="5"/>
  <c r="X1617"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R1704" i="5"/>
  <c r="J1704" i="5"/>
  <c r="I1704" i="5"/>
  <c r="H1704" i="5"/>
  <c r="AB1715" i="5"/>
  <c r="AB1730" i="5"/>
  <c r="S1730" i="5"/>
  <c r="S1873" i="5"/>
  <c r="AB1873" i="5"/>
  <c r="AB1878" i="5"/>
  <c r="S1878" i="5"/>
  <c r="J1625" i="5"/>
  <c r="J1629" i="5"/>
  <c r="J1637" i="5"/>
  <c r="J1649" i="5"/>
  <c r="J1661"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X1875" i="5"/>
  <c r="AB1931" i="5"/>
  <c r="AB2041" i="5"/>
  <c r="S2041" i="5"/>
  <c r="R2113" i="5"/>
  <c r="J2113" i="5"/>
  <c r="H2113" i="5"/>
  <c r="F2113" i="5"/>
  <c r="I2113" i="5"/>
  <c r="R1625" i="5"/>
  <c r="R1629" i="5"/>
  <c r="R1637" i="5"/>
  <c r="R1645" i="5"/>
  <c r="R1649" i="5"/>
  <c r="R1661"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X1827" i="5"/>
  <c r="R1827" i="5"/>
  <c r="J1827" i="5"/>
  <c r="I1827" i="5"/>
  <c r="H1827"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X1781" i="5"/>
  <c r="H1782" i="5"/>
  <c r="X1785" i="5"/>
  <c r="H1790" i="5"/>
  <c r="X1793" i="5"/>
  <c r="H1794" i="5"/>
  <c r="X1797" i="5"/>
  <c r="H1798" i="5"/>
  <c r="H1802" i="5"/>
  <c r="X1805" i="5"/>
  <c r="H1806" i="5"/>
  <c r="F1827"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R1762" i="5"/>
  <c r="I1762" i="5"/>
  <c r="R1765" i="5"/>
  <c r="J1765" i="5"/>
  <c r="I1765" i="5"/>
  <c r="AB1776" i="5"/>
  <c r="AB1780" i="5"/>
  <c r="AB1784" i="5"/>
  <c r="AB1788" i="5"/>
  <c r="AB1792" i="5"/>
  <c r="AB1796" i="5"/>
  <c r="AB1800" i="5"/>
  <c r="AB1804" i="5"/>
  <c r="AB1808" i="5"/>
  <c r="S1844" i="5"/>
  <c r="AB1844" i="5"/>
  <c r="S1848" i="5"/>
  <c r="AB1848" i="5"/>
  <c r="S1852" i="5"/>
  <c r="AB1852" i="5"/>
  <c r="R1911" i="5"/>
  <c r="J1911" i="5"/>
  <c r="H1911" i="5"/>
  <c r="I1911" i="5"/>
  <c r="F1911" i="5"/>
  <c r="X1911"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X1995" i="5"/>
  <c r="R1995" i="5"/>
  <c r="J1995" i="5"/>
  <c r="I1995" i="5"/>
  <c r="H1995" i="5"/>
  <c r="F1995" i="5"/>
  <c r="AB2021" i="5"/>
  <c r="S2021" i="5"/>
  <c r="R2084" i="5"/>
  <c r="J2084" i="5"/>
  <c r="I2084" i="5"/>
  <c r="H2084" i="5"/>
  <c r="F2084" i="5"/>
  <c r="F1816" i="5"/>
  <c r="AB1826"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X1887" i="5"/>
  <c r="J1887" i="5"/>
  <c r="AB1907" i="5"/>
  <c r="R1915" i="5"/>
  <c r="J1915" i="5"/>
  <c r="H1915" i="5"/>
  <c r="I1915" i="5"/>
  <c r="F1915" i="5"/>
  <c r="AB1930" i="5"/>
  <c r="S1930" i="5"/>
  <c r="AB1977" i="5"/>
  <c r="S1977" i="5"/>
  <c r="I2051" i="5"/>
  <c r="H2051" i="5"/>
  <c r="R2051" i="5"/>
  <c r="J2051" i="5"/>
  <c r="F2051" i="5"/>
  <c r="X2051" i="5"/>
  <c r="I2059" i="5"/>
  <c r="H2059" i="5"/>
  <c r="R2059" i="5"/>
  <c r="J2059" i="5"/>
  <c r="F2059" i="5"/>
  <c r="I2067" i="5"/>
  <c r="H2067" i="5"/>
  <c r="R2067" i="5"/>
  <c r="J2067" i="5"/>
  <c r="F2067" i="5"/>
  <c r="X2067" i="5"/>
  <c r="I1816" i="5"/>
  <c r="F1824" i="5"/>
  <c r="H1836" i="5"/>
  <c r="I1840" i="5"/>
  <c r="F1843" i="5"/>
  <c r="AB1866" i="5"/>
  <c r="R1903" i="5"/>
  <c r="H1903" i="5"/>
  <c r="F1903" i="5"/>
  <c r="J1903" i="5"/>
  <c r="AB1914" i="5"/>
  <c r="S1914" i="5"/>
  <c r="S1941" i="5"/>
  <c r="R1963" i="5"/>
  <c r="J1963" i="5"/>
  <c r="I1963" i="5"/>
  <c r="H1963" i="5"/>
  <c r="F1963" i="5"/>
  <c r="AB1989" i="5"/>
  <c r="S1989" i="5"/>
  <c r="X2097" i="5"/>
  <c r="R2097" i="5"/>
  <c r="J2097" i="5"/>
  <c r="H2097" i="5"/>
  <c r="F2097" i="5"/>
  <c r="F2166" i="5"/>
  <c r="R2166" i="5"/>
  <c r="J2166" i="5"/>
  <c r="I2166" i="5"/>
  <c r="H2166" i="5"/>
  <c r="S1876" i="5"/>
  <c r="I1878" i="5"/>
  <c r="F1878" i="5"/>
  <c r="S1884" i="5"/>
  <c r="I1886" i="5"/>
  <c r="F1886" i="5"/>
  <c r="S1892" i="5"/>
  <c r="I1894" i="5"/>
  <c r="F1894" i="5"/>
  <c r="S1900" i="5"/>
  <c r="I1902" i="5"/>
  <c r="F1902" i="5"/>
  <c r="J1908" i="5"/>
  <c r="X1912" i="5"/>
  <c r="J1912" i="5"/>
  <c r="J1916"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X2247" i="5"/>
  <c r="R2247" i="5"/>
  <c r="F2247" i="5"/>
  <c r="J2251" i="5"/>
  <c r="I2251" i="5"/>
  <c r="H2251" i="5"/>
  <c r="R2251" i="5"/>
  <c r="F2251" i="5"/>
  <c r="S1860" i="5"/>
  <c r="S1864" i="5"/>
  <c r="S1868" i="5"/>
  <c r="S1872" i="5"/>
  <c r="F1873" i="5"/>
  <c r="X1881" i="5"/>
  <c r="AB1881" i="5"/>
  <c r="X1889" i="5"/>
  <c r="AB1889" i="5"/>
  <c r="AB1897" i="5"/>
  <c r="X1905" i="5"/>
  <c r="AB1905" i="5"/>
  <c r="AB1908" i="5"/>
  <c r="AB1912" i="5"/>
  <c r="AB1916" i="5"/>
  <c r="AB1920" i="5"/>
  <c r="S1925" i="5"/>
  <c r="R1927" i="5"/>
  <c r="J1927" i="5"/>
  <c r="I1927" i="5"/>
  <c r="H1927" i="5"/>
  <c r="R1928" i="5"/>
  <c r="J1928" i="5"/>
  <c r="AB1945" i="5"/>
  <c r="X1959" i="5"/>
  <c r="AB1973" i="5"/>
  <c r="S1973" i="5"/>
  <c r="I1991" i="5"/>
  <c r="AB2005" i="5"/>
  <c r="S2005" i="5"/>
  <c r="R2023" i="5"/>
  <c r="J2023" i="5"/>
  <c r="I2023" i="5"/>
  <c r="H2023" i="5"/>
  <c r="AB2037" i="5"/>
  <c r="S2037" i="5"/>
  <c r="I2079" i="5"/>
  <c r="H2079" i="5"/>
  <c r="R2079" i="5"/>
  <c r="J2079" i="5"/>
  <c r="F2079" i="5"/>
  <c r="X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R2011" i="5"/>
  <c r="AB2025" i="5"/>
  <c r="S2025" i="5"/>
  <c r="AB2038" i="5"/>
  <c r="R2089" i="5"/>
  <c r="I2089" i="5"/>
  <c r="H2089" i="5"/>
  <c r="F2089" i="5"/>
  <c r="R2096" i="5"/>
  <c r="J2096" i="5"/>
  <c r="I2096" i="5"/>
  <c r="H2096" i="5"/>
  <c r="F2096" i="5"/>
  <c r="X2105"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X2093" i="5"/>
  <c r="R2093" i="5"/>
  <c r="J2093" i="5"/>
  <c r="H2093" i="5"/>
  <c r="F2093" i="5"/>
  <c r="X2109" i="5"/>
  <c r="R2109" i="5"/>
  <c r="J2109" i="5"/>
  <c r="H2109" i="5"/>
  <c r="F2109" i="5"/>
  <c r="S2142" i="5"/>
  <c r="AB2142" i="5"/>
  <c r="J1956" i="5"/>
  <c r="J1960" i="5"/>
  <c r="J1964" i="5"/>
  <c r="J1968" i="5"/>
  <c r="J1976" i="5"/>
  <c r="J1980" i="5"/>
  <c r="J1984" i="5"/>
  <c r="J1988" i="5"/>
  <c r="J1992" i="5"/>
  <c r="J1996" i="5"/>
  <c r="J2000" i="5"/>
  <c r="J2004" i="5"/>
  <c r="J2008" i="5"/>
  <c r="J2012"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AB2182" i="5"/>
  <c r="S2182" i="5"/>
  <c r="J2220" i="5"/>
  <c r="R2220" i="5"/>
  <c r="I2220" i="5"/>
  <c r="H2220" i="5"/>
  <c r="F2220" i="5"/>
  <c r="R1956" i="5"/>
  <c r="R1960" i="5"/>
  <c r="R1964" i="5"/>
  <c r="R1968" i="5"/>
  <c r="R1976" i="5"/>
  <c r="R1980" i="5"/>
  <c r="R1984" i="5"/>
  <c r="R1988" i="5"/>
  <c r="R1992" i="5"/>
  <c r="R1996" i="5"/>
  <c r="R2000" i="5"/>
  <c r="R2004" i="5"/>
  <c r="R2008" i="5"/>
  <c r="R2024" i="5"/>
  <c r="R2028" i="5"/>
  <c r="R2032" i="5"/>
  <c r="R2036" i="5"/>
  <c r="R2040" i="5"/>
  <c r="R2048" i="5"/>
  <c r="I2053" i="5"/>
  <c r="I2061" i="5"/>
  <c r="R2080" i="5"/>
  <c r="J2080" i="5"/>
  <c r="I2080" i="5"/>
  <c r="X2085"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2032" i="5"/>
  <c r="R2053" i="5"/>
  <c r="R2061" i="5"/>
  <c r="X2081" i="5"/>
  <c r="R2081" i="5"/>
  <c r="AB2086" i="5"/>
  <c r="S2170" i="5"/>
  <c r="AB2170" i="5"/>
  <c r="R2188" i="5"/>
  <c r="J2188" i="5"/>
  <c r="I2188" i="5"/>
  <c r="H2188" i="5"/>
  <c r="F2188" i="5"/>
  <c r="AB2191" i="5"/>
  <c r="S2191" i="5"/>
  <c r="AB2286" i="5"/>
  <c r="S2286" i="5"/>
  <c r="AB2050" i="5"/>
  <c r="S2053" i="5"/>
  <c r="AB2058" i="5"/>
  <c r="S2061" i="5"/>
  <c r="AB2066" i="5"/>
  <c r="S2069" i="5"/>
  <c r="AB2074" i="5"/>
  <c r="S2077" i="5"/>
  <c r="AB2147" i="5"/>
  <c r="S2147" i="5"/>
  <c r="F2170" i="5"/>
  <c r="R2170" i="5"/>
  <c r="J2170" i="5"/>
  <c r="I2170" i="5"/>
  <c r="H2170" i="5"/>
  <c r="S2174" i="5"/>
  <c r="AB2174" i="5"/>
  <c r="S2217" i="5"/>
  <c r="AB2217" i="5"/>
  <c r="R2268" i="5"/>
  <c r="J2268" i="5"/>
  <c r="H2268" i="5"/>
  <c r="F2268" i="5"/>
  <c r="I2268" i="5"/>
  <c r="AB2051" i="5"/>
  <c r="AB2059" i="5"/>
  <c r="AB2067" i="5"/>
  <c r="AB2075" i="5"/>
  <c r="X2153" i="5"/>
  <c r="R2153" i="5"/>
  <c r="J2153" i="5"/>
  <c r="I2153" i="5"/>
  <c r="H2153" i="5"/>
  <c r="F2153" i="5"/>
  <c r="I2193" i="5"/>
  <c r="R2193" i="5"/>
  <c r="J2193" i="5"/>
  <c r="H2193" i="5"/>
  <c r="F2193" i="5"/>
  <c r="X2193" i="5"/>
  <c r="J2117"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X2267" i="5"/>
  <c r="X2271" i="5"/>
  <c r="F2271" i="5"/>
  <c r="J2271" i="5"/>
  <c r="R2271" i="5"/>
  <c r="I2271" i="5"/>
  <c r="H2271" i="5"/>
  <c r="I2316" i="5"/>
  <c r="H2316" i="5"/>
  <c r="R2316" i="5"/>
  <c r="J2316" i="5"/>
  <c r="F2316" i="5"/>
  <c r="J2371" i="5"/>
  <c r="R2371" i="5"/>
  <c r="I2371" i="5"/>
  <c r="H2371" i="5"/>
  <c r="F2371" i="5"/>
  <c r="R2117" i="5"/>
  <c r="F2126" i="5"/>
  <c r="X2129"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I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X2169" i="5"/>
  <c r="R2169" i="5"/>
  <c r="J2169" i="5"/>
  <c r="J2174" i="5"/>
  <c r="J2178" i="5"/>
  <c r="AB2183" i="5"/>
  <c r="H2190" i="5"/>
  <c r="F2190" i="5"/>
  <c r="S2193" i="5"/>
  <c r="AB2193" i="5"/>
  <c r="S2204" i="5"/>
  <c r="AB2220" i="5"/>
  <c r="AB2242" i="5"/>
  <c r="AB2281" i="5"/>
  <c r="S2312" i="5"/>
  <c r="AB2312" i="5"/>
  <c r="S2130" i="5"/>
  <c r="AB2135" i="5"/>
  <c r="AB2140" i="5"/>
  <c r="X2141" i="5"/>
  <c r="R2141" i="5"/>
  <c r="J2141" i="5"/>
  <c r="F2158" i="5"/>
  <c r="S2162" i="5"/>
  <c r="AB2167" i="5"/>
  <c r="AB2172" i="5"/>
  <c r="AB2186" i="5"/>
  <c r="S2186" i="5"/>
  <c r="J2191" i="5"/>
  <c r="I2191" i="5"/>
  <c r="H2191" i="5"/>
  <c r="F2191" i="5"/>
  <c r="H2195" i="5"/>
  <c r="X2195" i="5"/>
  <c r="R2195" i="5"/>
  <c r="J2195" i="5"/>
  <c r="I2195" i="5"/>
  <c r="J2196" i="5"/>
  <c r="R2196" i="5"/>
  <c r="I2196" i="5"/>
  <c r="H2196" i="5"/>
  <c r="F2196" i="5"/>
  <c r="S2201" i="5"/>
  <c r="AB2201" i="5"/>
  <c r="I2227" i="5"/>
  <c r="H2227" i="5"/>
  <c r="R2227" i="5"/>
  <c r="J2227" i="5"/>
  <c r="F2227" i="5"/>
  <c r="J2243" i="5"/>
  <c r="I2243" i="5"/>
  <c r="H2243" i="5"/>
  <c r="X2243" i="5"/>
  <c r="F2243" i="5"/>
  <c r="AB2255" i="5"/>
  <c r="S2255" i="5"/>
  <c r="AB2259" i="5"/>
  <c r="S2259" i="5"/>
  <c r="AB2266" i="5"/>
  <c r="AB2270" i="5"/>
  <c r="AB2304" i="5"/>
  <c r="AB2120" i="5"/>
  <c r="F2130" i="5"/>
  <c r="S2134" i="5"/>
  <c r="AB2139" i="5"/>
  <c r="AB2144" i="5"/>
  <c r="X2145"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X2285" i="5"/>
  <c r="F2285" i="5"/>
  <c r="J2177" i="5"/>
  <c r="J2185" i="5"/>
  <c r="J2189" i="5"/>
  <c r="AB2199" i="5"/>
  <c r="X2199" i="5"/>
  <c r="AB2207" i="5"/>
  <c r="H2207" i="5"/>
  <c r="X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X2291" i="5"/>
  <c r="F2291" i="5"/>
  <c r="R2291" i="5"/>
  <c r="J2291" i="5"/>
  <c r="I2291" i="5"/>
  <c r="X2307" i="5"/>
  <c r="J2307" i="5"/>
  <c r="F2307" i="5"/>
  <c r="I2307" i="5"/>
  <c r="H2307" i="5"/>
  <c r="I2312" i="5"/>
  <c r="H2312" i="5"/>
  <c r="R2312" i="5"/>
  <c r="J2312" i="5"/>
  <c r="F2312" i="5"/>
  <c r="R2322" i="5"/>
  <c r="F2322" i="5"/>
  <c r="J2322" i="5"/>
  <c r="I2322" i="5"/>
  <c r="H2322" i="5"/>
  <c r="R2349" i="5"/>
  <c r="J2349" i="5"/>
  <c r="I2349" i="5"/>
  <c r="H2349" i="5"/>
  <c r="F2349" i="5"/>
  <c r="F2194" i="5"/>
  <c r="R2194" i="5"/>
  <c r="F2199" i="5"/>
  <c r="F2207" i="5"/>
  <c r="F2210" i="5"/>
  <c r="R2210" i="5"/>
  <c r="F2218" i="5"/>
  <c r="R2218" i="5"/>
  <c r="AB2224" i="5"/>
  <c r="X2225" i="5"/>
  <c r="I2225" i="5"/>
  <c r="AB2231" i="5"/>
  <c r="AB2243" i="5"/>
  <c r="AB2254" i="5"/>
  <c r="AB2269" i="5"/>
  <c r="AB228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J2348" i="5"/>
  <c r="I2348" i="5"/>
  <c r="H2348" i="5"/>
  <c r="R2348" i="5"/>
  <c r="F2348" i="5"/>
  <c r="AB2263" i="5"/>
  <c r="R2277" i="5"/>
  <c r="X2277" i="5"/>
  <c r="J2277" i="5"/>
  <c r="H2277" i="5"/>
  <c r="I2288" i="5"/>
  <c r="R2288" i="5"/>
  <c r="J2288" i="5"/>
  <c r="H2288" i="5"/>
  <c r="S2304" i="5"/>
  <c r="I2320" i="5"/>
  <c r="H2320" i="5"/>
  <c r="F2320" i="5"/>
  <c r="R2320" i="5"/>
  <c r="J2320" i="5"/>
  <c r="I2229" i="5"/>
  <c r="I2233" i="5"/>
  <c r="I2237" i="5"/>
  <c r="J2273" i="5"/>
  <c r="AB2278" i="5"/>
  <c r="H2282" i="5"/>
  <c r="R2305" i="5"/>
  <c r="I2305" i="5"/>
  <c r="AB2315" i="5"/>
  <c r="AB2320" i="5"/>
  <c r="S2320" i="5"/>
  <c r="AB2328" i="5"/>
  <c r="AB2332" i="5"/>
  <c r="J2340" i="5"/>
  <c r="I2340" i="5"/>
  <c r="H2340" i="5"/>
  <c r="I2308" i="5"/>
  <c r="F2308" i="5"/>
  <c r="R2313" i="5"/>
  <c r="I2313" i="5"/>
  <c r="AB2323" i="5"/>
  <c r="AB2366" i="5"/>
  <c r="S2366" i="5"/>
  <c r="S2271" i="5"/>
  <c r="S2273" i="5"/>
  <c r="S2284" i="5"/>
  <c r="R2306" i="5"/>
  <c r="I2306" i="5"/>
  <c r="X2313"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R2337" i="5"/>
  <c r="J2337" i="5"/>
  <c r="I2337" i="5"/>
  <c r="X2337" i="5"/>
  <c r="S2388" i="5"/>
  <c r="S2268" i="5"/>
  <c r="S2275" i="5"/>
  <c r="S2282" i="5"/>
  <c r="X2297" i="5"/>
  <c r="R2302" i="5"/>
  <c r="H2302" i="5"/>
  <c r="H2313" i="5"/>
  <c r="F2314" i="5"/>
  <c r="AB2340" i="5"/>
  <c r="S2340" i="5"/>
  <c r="AB2343" i="5"/>
  <c r="AB2383" i="5"/>
  <c r="S2383" i="5"/>
  <c r="AB2271" i="5"/>
  <c r="F2273" i="5"/>
  <c r="AB2284" i="5"/>
  <c r="R2294" i="5"/>
  <c r="H2306" i="5"/>
  <c r="H2308" i="5"/>
  <c r="H2310" i="5"/>
  <c r="J2313" i="5"/>
  <c r="S2316" i="5"/>
  <c r="R2321" i="5"/>
  <c r="J2321" i="5"/>
  <c r="I2321" i="5"/>
  <c r="H2321" i="5"/>
  <c r="X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X2379"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H2356" i="5"/>
  <c r="S2357" i="5"/>
  <c r="AB2380" i="5"/>
  <c r="R2381" i="5"/>
  <c r="H2388" i="5"/>
  <c r="AB2400" i="5"/>
  <c r="AB2351" i="5"/>
  <c r="F2353" i="5"/>
  <c r="I2356" i="5"/>
  <c r="AB2365" i="5"/>
  <c r="AB2373" i="5"/>
  <c r="R2388" i="5"/>
  <c r="X2401" i="5"/>
  <c r="R2401" i="5"/>
  <c r="J2401" i="5"/>
  <c r="I2401" i="5"/>
  <c r="H2401" i="5"/>
  <c r="F2401" i="5"/>
  <c r="F2412" i="5"/>
  <c r="R2413" i="5"/>
  <c r="J2413" i="5"/>
  <c r="I2413" i="5"/>
  <c r="F2413" i="5"/>
  <c r="AB2423" i="5"/>
  <c r="S2423" i="5"/>
  <c r="J2449" i="5"/>
  <c r="I2449" i="5"/>
  <c r="H2449" i="5"/>
  <c r="F2449" i="5"/>
  <c r="R2449" i="5"/>
  <c r="J2356" i="5"/>
  <c r="H2365" i="5"/>
  <c r="F2365" i="5"/>
  <c r="H2373" i="5"/>
  <c r="F2373" i="5"/>
  <c r="S2386" i="5"/>
  <c r="S2387" i="5"/>
  <c r="AB2392" i="5"/>
  <c r="S2398" i="5"/>
  <c r="R2421" i="5"/>
  <c r="J2421" i="5"/>
  <c r="I2421" i="5"/>
  <c r="H2421" i="5"/>
  <c r="F2421" i="5"/>
  <c r="AB2455" i="5"/>
  <c r="S2455" i="5"/>
  <c r="H2475" i="5"/>
  <c r="R2475" i="5"/>
  <c r="J2475" i="5"/>
  <c r="X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J2476" i="5"/>
  <c r="I2476" i="5"/>
  <c r="R2476" i="5"/>
  <c r="H2476" i="5"/>
  <c r="F2476" i="5"/>
  <c r="AB2487" i="5"/>
  <c r="S2487" i="5"/>
  <c r="S2496" i="5"/>
  <c r="F2382" i="5"/>
  <c r="F2390" i="5"/>
  <c r="AB2432" i="5"/>
  <c r="H2482" i="5"/>
  <c r="I2482" i="5"/>
  <c r="F2482" i="5"/>
  <c r="R2482" i="5"/>
  <c r="J2482" i="5"/>
  <c r="AB2391" i="5"/>
  <c r="AB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H2464" i="5"/>
  <c r="J2472" i="5"/>
  <c r="I2472" i="5"/>
  <c r="S2476" i="5"/>
  <c r="AB2486" i="5"/>
  <c r="S2486" i="5"/>
  <c r="S2489" i="5"/>
  <c r="F2501" i="5"/>
  <c r="R2501" i="5"/>
  <c r="J2501" i="5"/>
  <c r="I2501" i="5"/>
  <c r="H2501" i="5"/>
  <c r="AB2433" i="5"/>
  <c r="I2453" i="5"/>
  <c r="H2453" i="5"/>
  <c r="F2453"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AB2466" i="5"/>
  <c r="AB2474" i="5"/>
  <c r="S2494" i="5"/>
  <c r="F2495" i="5"/>
  <c r="R2495" i="5"/>
  <c r="J2495" i="5"/>
  <c r="S2498" i="5"/>
  <c r="F2499" i="5"/>
  <c r="R2499" i="5"/>
  <c r="J2499" i="5"/>
  <c r="S2502" i="5"/>
  <c r="F2503" i="5"/>
  <c r="R2503" i="5"/>
  <c r="J2503" i="5"/>
  <c r="AB2459" i="5"/>
  <c r="AB2467" i="5"/>
  <c r="AB2475" i="5"/>
  <c r="R2488" i="5"/>
  <c r="J2488" i="5"/>
  <c r="I2488" i="5"/>
  <c r="AB2491" i="5"/>
  <c r="F2481" i="5"/>
  <c r="X2481" i="5"/>
  <c r="S2504" i="5"/>
  <c r="S2477" i="5"/>
  <c r="AB2482" i="5"/>
  <c r="B21" i="6"/>
  <c r="B51" i="6" s="1"/>
  <c r="G51" i="6" s="1"/>
  <c r="G16" i="6"/>
  <c r="H16" i="6" s="1"/>
  <c r="D16" i="6" s="1"/>
  <c r="B19" i="6"/>
  <c r="A55" i="2"/>
  <c r="A3" i="2"/>
  <c r="A20" i="2"/>
  <c r="A43" i="2"/>
  <c r="A45" i="2"/>
  <c r="B13" i="3"/>
  <c r="B39" i="4"/>
  <c r="B57" i="4" s="1"/>
  <c r="A40" i="6" s="1"/>
  <c r="H74" i="4"/>
  <c r="C28" i="3"/>
  <c r="A30" i="2"/>
  <c r="B4" i="5"/>
  <c r="C17" i="3"/>
  <c r="A4" i="2"/>
  <c r="A60" i="2"/>
  <c r="A17" i="2"/>
  <c r="B15" i="4"/>
  <c r="A7" i="6" s="1"/>
  <c r="A2" i="2"/>
  <c r="D2" i="4"/>
  <c r="J15" i="6"/>
  <c r="I54" i="6"/>
  <c r="I67" i="6"/>
  <c r="J54" i="6"/>
  <c r="J67" i="6"/>
  <c r="B2" i="3"/>
  <c r="B22" i="3"/>
  <c r="I74" i="4"/>
  <c r="K4" i="5"/>
  <c r="A66" i="2"/>
  <c r="I20" i="6"/>
  <c r="I30" i="6"/>
  <c r="I31" i="6"/>
  <c r="J47" i="6"/>
  <c r="L66" i="6"/>
  <c r="A6" i="2"/>
  <c r="A14" i="2"/>
  <c r="A57" i="2"/>
  <c r="A7" i="2"/>
  <c r="C2" i="3"/>
  <c r="C26" i="3"/>
  <c r="B13" i="4"/>
  <c r="B38" i="4"/>
  <c r="B62" i="4" s="1"/>
  <c r="A44" i="6" s="1"/>
  <c r="A8" i="2"/>
  <c r="A42" i="2"/>
  <c r="A68" i="2"/>
  <c r="B3" i="3"/>
  <c r="B11" i="3"/>
  <c r="B19" i="3"/>
  <c r="B6" i="4"/>
  <c r="B46" i="4"/>
  <c r="A31" i="6" s="1"/>
  <c r="A91" i="4"/>
  <c r="B2" i="5"/>
  <c r="M4" i="5"/>
  <c r="J20" i="6"/>
  <c r="J29" i="6"/>
  <c r="J31" i="6"/>
  <c r="I41" i="6"/>
  <c r="I49" i="6"/>
  <c r="J57" i="6"/>
  <c r="I58" i="6"/>
  <c r="A1" i="7"/>
  <c r="C3" i="6"/>
  <c r="I5" i="6"/>
  <c r="I34" i="6"/>
  <c r="J41" i="6"/>
  <c r="I42" i="6"/>
  <c r="J49" i="6"/>
  <c r="J58" i="6"/>
  <c r="L68" i="6"/>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H2069" i="5"/>
  <c r="J1959" i="5"/>
  <c r="R1959" i="5"/>
  <c r="X1198" i="5"/>
  <c r="I678" i="5"/>
  <c r="H678" i="5"/>
  <c r="J987" i="5"/>
  <c r="S606" i="5"/>
  <c r="S610" i="5"/>
  <c r="X520" i="5"/>
  <c r="X363" i="5"/>
  <c r="X322" i="5"/>
  <c r="X347" i="5"/>
  <c r="X186" i="5"/>
  <c r="X226" i="5"/>
  <c r="S598" i="5"/>
  <c r="X550" i="5"/>
  <c r="X542" i="5"/>
  <c r="X376" i="5"/>
  <c r="X221" i="5"/>
  <c r="X165" i="5"/>
  <c r="X504" i="5"/>
  <c r="X503" i="5"/>
  <c r="X338" i="5"/>
  <c r="X121" i="5"/>
  <c r="X323" i="5"/>
  <c r="X360" i="5"/>
  <c r="X483" i="5"/>
  <c r="X326" i="5"/>
  <c r="X310" i="5"/>
  <c r="X146" i="5"/>
  <c r="X488" i="5"/>
  <c r="X514" i="5"/>
  <c r="X498" i="5"/>
  <c r="X482" i="5"/>
  <c r="X558" i="5"/>
  <c r="X555" i="5"/>
  <c r="X230" i="5"/>
  <c r="X21" i="5"/>
  <c r="X149" i="5"/>
  <c r="X530" i="5"/>
  <c r="X387" i="5"/>
  <c r="X122" i="5"/>
  <c r="X546" i="5"/>
  <c r="S532" i="5"/>
  <c r="X336" i="5"/>
  <c r="X356" i="5"/>
  <c r="S356" i="5"/>
  <c r="X318" i="5"/>
  <c r="X154" i="5"/>
  <c r="X214" i="5"/>
  <c r="X20" i="5"/>
  <c r="X233" i="5"/>
  <c r="X70" i="5"/>
  <c r="X329" i="5"/>
  <c r="X98" i="5"/>
  <c r="X241" i="5"/>
  <c r="X301" i="5"/>
  <c r="X198" i="5"/>
  <c r="X134" i="5"/>
  <c r="X234" i="5"/>
  <c r="X174" i="5"/>
  <c r="X353" i="5"/>
  <c r="X34" i="5"/>
  <c r="S343" i="5"/>
  <c r="X158" i="5"/>
  <c r="X246" i="5"/>
  <c r="X114" i="5"/>
  <c r="X333" i="5"/>
  <c r="X82" i="5"/>
  <c r="X78" i="5"/>
  <c r="X335" i="5"/>
  <c r="X282" i="5"/>
  <c r="X206" i="5"/>
  <c r="X38" i="5"/>
  <c r="X138" i="5"/>
  <c r="X142" i="5"/>
  <c r="X126" i="5"/>
  <c r="X217" i="5"/>
  <c r="X278" i="5"/>
  <c r="X182" i="5"/>
  <c r="X218" i="5"/>
  <c r="X86" i="5"/>
  <c r="X202" i="5"/>
  <c r="X369" i="5"/>
  <c r="X46" i="5"/>
  <c r="X315" i="5"/>
  <c r="S315" i="5"/>
  <c r="X96" i="5"/>
  <c r="X48" i="5"/>
  <c r="X22" i="5"/>
  <c r="X327" i="5"/>
  <c r="X118" i="5"/>
  <c r="X311" i="5"/>
  <c r="X50" i="5"/>
  <c r="X317" i="5"/>
  <c r="X66" i="5"/>
  <c r="X62" i="5"/>
  <c r="X357" i="5"/>
  <c r="S357" i="5"/>
  <c r="X130" i="5"/>
  <c r="X383" i="5"/>
  <c r="S383" i="5"/>
  <c r="X92" i="5"/>
  <c r="X76" i="5"/>
  <c r="X44" i="5"/>
  <c r="X250" i="5"/>
  <c r="X242" i="5"/>
  <c r="X345" i="5"/>
  <c r="X285" i="5"/>
  <c r="X321" i="5"/>
  <c r="X249" i="5"/>
  <c r="X309" i="5"/>
  <c r="B32" i="6"/>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H2116" i="5"/>
  <c r="R1754" i="5"/>
  <c r="J1593" i="5"/>
  <c r="H1593" i="5"/>
  <c r="H1385" i="5"/>
  <c r="I672" i="5"/>
  <c r="J215" i="5"/>
  <c r="F2301" i="5"/>
  <c r="R1593" i="5"/>
  <c r="J1385" i="5"/>
  <c r="J189" i="5"/>
  <c r="R2301" i="5"/>
  <c r="X1593" i="5"/>
  <c r="R1051" i="5"/>
  <c r="R1015" i="5"/>
  <c r="I1039" i="5"/>
  <c r="F1320" i="5"/>
  <c r="R852" i="5"/>
  <c r="F1947" i="5"/>
  <c r="H1947" i="5"/>
  <c r="X1426" i="5"/>
  <c r="I1381" i="5"/>
  <c r="X872" i="5"/>
  <c r="J463" i="5"/>
  <c r="I1947" i="5"/>
  <c r="R1665"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X1684" i="5"/>
  <c r="H1434" i="5"/>
  <c r="I1308" i="5"/>
  <c r="F1272" i="5"/>
  <c r="J602" i="5"/>
  <c r="J2077" i="5"/>
  <c r="I2077" i="5"/>
  <c r="J1673" i="5"/>
  <c r="X1716" i="5"/>
  <c r="R1403" i="5"/>
  <c r="R1308" i="5"/>
  <c r="H602" i="5"/>
  <c r="R1633" i="5"/>
  <c r="I1272" i="5"/>
  <c r="R891" i="5"/>
  <c r="X1067" i="5"/>
  <c r="R2077"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29" i="5"/>
  <c r="I1095" i="5"/>
  <c r="X971" i="5"/>
  <c r="X2213" i="5"/>
  <c r="X1633" i="5"/>
  <c r="R808" i="5"/>
  <c r="J239" i="5"/>
  <c r="J2133" i="5"/>
  <c r="J2161" i="5"/>
  <c r="X1919" i="5"/>
  <c r="I1716" i="5"/>
  <c r="H1426" i="5"/>
  <c r="H1329" i="5"/>
  <c r="I608" i="5"/>
  <c r="F808" i="5"/>
  <c r="J314" i="5"/>
  <c r="H239" i="5"/>
  <c r="R2133" i="5"/>
  <c r="R2161" i="5"/>
  <c r="F1919" i="5"/>
  <c r="J1716" i="5"/>
  <c r="X1403" i="5"/>
  <c r="R1067"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B30" i="6"/>
  <c r="G30" i="6" s="1"/>
  <c r="B41" i="6"/>
  <c r="G41" i="6" s="1"/>
  <c r="B31" i="6"/>
  <c r="G31" i="6" s="1"/>
  <c r="J306" i="5"/>
  <c r="J2417" i="5"/>
  <c r="J2160" i="5"/>
  <c r="F1876" i="5"/>
  <c r="R1700" i="5"/>
  <c r="X1577" i="5"/>
  <c r="I1696" i="5"/>
  <c r="I1672" i="5"/>
  <c r="F1126" i="5"/>
  <c r="F875" i="5"/>
  <c r="R888" i="5"/>
  <c r="F783" i="5"/>
  <c r="R757" i="5"/>
  <c r="I588" i="5"/>
  <c r="R431" i="5"/>
  <c r="J435" i="5"/>
  <c r="F102" i="5"/>
  <c r="X2325" i="5"/>
  <c r="H2012" i="5"/>
  <c r="F640" i="5"/>
  <c r="J207"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R2160" i="5"/>
  <c r="I2100" i="5"/>
  <c r="R2035" i="5"/>
  <c r="I1867" i="5"/>
  <c r="X1304" i="5"/>
  <c r="I1145" i="5"/>
  <c r="J1074" i="5"/>
  <c r="R794" i="5"/>
  <c r="I634" i="5"/>
  <c r="H670" i="5"/>
  <c r="X634" i="5"/>
  <c r="F1940" i="5"/>
  <c r="F2289" i="5"/>
  <c r="F2154" i="5"/>
  <c r="J2100" i="5"/>
  <c r="J1940" i="5"/>
  <c r="X2035" i="5"/>
  <c r="J1867" i="5"/>
  <c r="I176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X867" i="5"/>
  <c r="I679" i="5"/>
  <c r="J427" i="5"/>
  <c r="F2265" i="5"/>
  <c r="X2265" i="5"/>
  <c r="I2199" i="5"/>
  <c r="R2199" i="5"/>
  <c r="J2199"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F1015" i="5"/>
  <c r="J1015" i="5"/>
  <c r="H1015" i="5"/>
  <c r="J883" i="5"/>
  <c r="H750" i="5"/>
  <c r="I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F2318" i="5"/>
  <c r="I2318" i="5"/>
  <c r="H2318"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1725" i="5"/>
  <c r="I1725" i="5"/>
  <c r="H1725" i="5"/>
  <c r="F1725" i="5"/>
  <c r="I1430" i="5"/>
  <c r="H1430" i="5"/>
  <c r="F1430" i="5"/>
  <c r="R1430" i="5"/>
  <c r="I1693" i="5"/>
  <c r="H1693" i="5"/>
  <c r="F1693" i="5"/>
  <c r="J1329" i="5"/>
  <c r="I1329" i="5"/>
  <c r="F1329" i="5"/>
  <c r="X1095" i="5"/>
  <c r="F1095" i="5"/>
  <c r="J1095" i="5"/>
  <c r="H1095" i="5"/>
  <c r="H1110"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F41" i="6" s="1"/>
  <c r="H41" i="6" s="1"/>
  <c r="X18" i="5"/>
  <c r="B52" i="6"/>
  <c r="G52" i="6" s="1"/>
  <c r="B37" i="6"/>
  <c r="G37" i="6" s="1"/>
  <c r="B42" i="6"/>
  <c r="G42" i="6" s="1"/>
  <c r="B40" i="6"/>
  <c r="G40" i="6" s="1"/>
  <c r="B50" i="6"/>
  <c r="G50" i="6" s="1"/>
  <c r="B25" i="6"/>
  <c r="G25" i="6" s="1"/>
  <c r="B35" i="6"/>
  <c r="G35" i="6" s="1"/>
  <c r="B39" i="6"/>
  <c r="G39" i="6" s="1"/>
  <c r="F24" i="6"/>
  <c r="F44" i="6" s="1"/>
  <c r="B44" i="6"/>
  <c r="G44" i="6" s="1"/>
  <c r="G32" i="6"/>
  <c r="B49" i="6"/>
  <c r="G49" i="6" s="1"/>
  <c r="B34" i="6"/>
  <c r="G34" i="6" s="1"/>
  <c r="B29" i="6"/>
  <c r="G29" i="6" s="1"/>
  <c r="B24" i="6"/>
  <c r="G24" i="6"/>
  <c r="G19" i="6"/>
  <c r="H19" i="6" s="1"/>
  <c r="F2426" i="5"/>
  <c r="R2426" i="5"/>
  <c r="J2426" i="5"/>
  <c r="I2426" i="5"/>
  <c r="H2426" i="5"/>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X1833" i="5"/>
  <c r="J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F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I1583" i="5"/>
  <c r="H1583" i="5"/>
  <c r="F1583" i="5"/>
  <c r="R1583" i="5"/>
  <c r="J1583" i="5"/>
  <c r="X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26" i="6"/>
  <c r="G26" i="6" s="1"/>
  <c r="G21" i="6"/>
  <c r="H21" i="6" s="1"/>
  <c r="B36" i="6"/>
  <c r="G36" i="6" s="1"/>
  <c r="G20" i="6"/>
  <c r="B45" i="6"/>
  <c r="G45" i="6" s="1"/>
  <c r="D17" i="6"/>
  <c r="C17" i="6"/>
  <c r="H2439" i="5"/>
  <c r="F2439" i="5"/>
  <c r="X2439" i="5"/>
  <c r="R2439" i="5"/>
  <c r="J2439" i="5"/>
  <c r="I2439" i="5"/>
  <c r="F2414" i="5"/>
  <c r="R2414" i="5"/>
  <c r="J2414" i="5"/>
  <c r="I2414" i="5"/>
  <c r="H2414" i="5"/>
  <c r="J2448" i="5"/>
  <c r="F2448" i="5"/>
  <c r="X2448" i="5"/>
  <c r="I2448" i="5"/>
  <c r="H2448" i="5"/>
  <c r="R2448" i="5"/>
  <c r="B27" i="6"/>
  <c r="G27" i="6" s="1"/>
  <c r="I2427" i="5"/>
  <c r="H2427" i="5"/>
  <c r="F2427" i="5"/>
  <c r="X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X2151" i="5"/>
  <c r="H2238" i="5"/>
  <c r="F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R2263" i="5"/>
  <c r="F2263" i="5"/>
  <c r="R2034" i="5"/>
  <c r="J2034" i="5"/>
  <c r="I2034" i="5"/>
  <c r="H2034" i="5"/>
  <c r="F2034" i="5"/>
  <c r="X2034" i="5"/>
  <c r="R1819" i="5"/>
  <c r="F1819" i="5"/>
  <c r="J1819" i="5"/>
  <c r="I1819" i="5"/>
  <c r="H1819" i="5"/>
  <c r="H1803" i="5"/>
  <c r="F1803" i="5"/>
  <c r="X1803" i="5"/>
  <c r="R1803" i="5"/>
  <c r="J1803" i="5"/>
  <c r="I1803" i="5"/>
  <c r="H1771" i="5"/>
  <c r="F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R900" i="5"/>
  <c r="I900" i="5"/>
  <c r="F900" i="5"/>
  <c r="J900" i="5"/>
  <c r="H900" i="5"/>
  <c r="H1004" i="5"/>
  <c r="F1004" i="5"/>
  <c r="X1004" i="5"/>
  <c r="R1004" i="5"/>
  <c r="J1004" i="5"/>
  <c r="I1004" i="5"/>
  <c r="R895" i="5"/>
  <c r="I895" i="5"/>
  <c r="H895" i="5"/>
  <c r="F895" i="5"/>
  <c r="J895" i="5"/>
  <c r="J1033" i="5"/>
  <c r="I1033" i="5"/>
  <c r="H1033" i="5"/>
  <c r="X1033" i="5"/>
  <c r="R1033" i="5"/>
  <c r="F1033" i="5"/>
  <c r="J1081" i="5"/>
  <c r="I1081" i="5"/>
  <c r="H1081" i="5"/>
  <c r="R1081" i="5"/>
  <c r="F1081" i="5"/>
  <c r="X912" i="5"/>
  <c r="R912" i="5"/>
  <c r="J912" i="5"/>
  <c r="I912" i="5"/>
  <c r="F912" i="5"/>
  <c r="H912" i="5"/>
  <c r="R858" i="5"/>
  <c r="I858" i="5"/>
  <c r="H858" i="5"/>
  <c r="X858" i="5"/>
  <c r="J858" i="5"/>
  <c r="F858" i="5"/>
  <c r="J823" i="5"/>
  <c r="I823" i="5"/>
  <c r="F823" i="5"/>
  <c r="R823" i="5"/>
  <c r="H823" i="5"/>
  <c r="X868"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X2396" i="5"/>
  <c r="H2396" i="5"/>
  <c r="H2331" i="5"/>
  <c r="F2331" i="5"/>
  <c r="X2331" i="5"/>
  <c r="R2331" i="5"/>
  <c r="I2331" i="5"/>
  <c r="J2331" i="5"/>
  <c r="H2327" i="5"/>
  <c r="F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J2281" i="5"/>
  <c r="I2099" i="5"/>
  <c r="H2099" i="5"/>
  <c r="F2099" i="5"/>
  <c r="R2099" i="5"/>
  <c r="J2099" i="5"/>
  <c r="X2099" i="5"/>
  <c r="R1958" i="5"/>
  <c r="J1958" i="5"/>
  <c r="I1958" i="5"/>
  <c r="H1958" i="5"/>
  <c r="F1958" i="5"/>
  <c r="X1958" i="5"/>
  <c r="I1837" i="5"/>
  <c r="F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R1780" i="5"/>
  <c r="I1726" i="5"/>
  <c r="H1726" i="5"/>
  <c r="F1726" i="5"/>
  <c r="X1726" i="5"/>
  <c r="J1726" i="5"/>
  <c r="R1726" i="5"/>
  <c r="I1694" i="5"/>
  <c r="H1694" i="5"/>
  <c r="F1694" i="5"/>
  <c r="X1694" i="5"/>
  <c r="J1694" i="5"/>
  <c r="R1694" i="5"/>
  <c r="F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R1171" i="5"/>
  <c r="J1171" i="5"/>
  <c r="I1171" i="5"/>
  <c r="R1501" i="5"/>
  <c r="J1501" i="5"/>
  <c r="H1501" i="5"/>
  <c r="I1501" i="5"/>
  <c r="F1501" i="5"/>
  <c r="F1386" i="5"/>
  <c r="R1386" i="5"/>
  <c r="J1386" i="5"/>
  <c r="I1386" i="5"/>
  <c r="H1386" i="5"/>
  <c r="X1386" i="5"/>
  <c r="R1596" i="5"/>
  <c r="J1596" i="5"/>
  <c r="I1596" i="5"/>
  <c r="H1596" i="5"/>
  <c r="F1596" i="5"/>
  <c r="X1596" i="5"/>
  <c r="F1174" i="5"/>
  <c r="X1174" i="5"/>
  <c r="R1174" i="5"/>
  <c r="J1174" i="5"/>
  <c r="H1174" i="5"/>
  <c r="I1174" i="5"/>
  <c r="H1092" i="5"/>
  <c r="F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31" i="6"/>
  <c r="F51" i="6"/>
  <c r="J2479" i="5"/>
  <c r="I2479" i="5"/>
  <c r="X2479" i="5"/>
  <c r="R2479" i="5"/>
  <c r="H2479" i="5"/>
  <c r="F2479" i="5"/>
  <c r="F2410" i="5"/>
  <c r="X2410" i="5"/>
  <c r="R2410" i="5"/>
  <c r="J2410" i="5"/>
  <c r="I2410" i="5"/>
  <c r="H2410" i="5"/>
  <c r="J2491" i="5"/>
  <c r="I2491" i="5"/>
  <c r="H2491" i="5"/>
  <c r="F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R2131" i="5"/>
  <c r="J2131" i="5"/>
  <c r="H2119" i="5"/>
  <c r="R2119" i="5"/>
  <c r="J2119" i="5"/>
  <c r="I2119" i="5"/>
  <c r="F2119" i="5"/>
  <c r="R2136" i="5"/>
  <c r="J2136" i="5"/>
  <c r="I2136" i="5"/>
  <c r="H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812" i="5"/>
  <c r="I1812" i="5"/>
  <c r="H1812" i="5"/>
  <c r="F1812" i="5"/>
  <c r="R1812" i="5"/>
  <c r="J1812" i="5"/>
  <c r="H1755" i="5"/>
  <c r="F1755" i="5"/>
  <c r="X1755" i="5"/>
  <c r="R1755" i="5"/>
  <c r="J1755" i="5"/>
  <c r="I1755"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X1599" i="5"/>
  <c r="I1567" i="5"/>
  <c r="H1567" i="5"/>
  <c r="F1567" i="5"/>
  <c r="R1567" i="5"/>
  <c r="J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B50" i="4"/>
  <c r="A34" i="6" s="1"/>
  <c r="J2487" i="5"/>
  <c r="I2487" i="5"/>
  <c r="X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X2259" i="5"/>
  <c r="R2259" i="5"/>
  <c r="F2259" i="5"/>
  <c r="F2226" i="5"/>
  <c r="R2226" i="5"/>
  <c r="J2226" i="5"/>
  <c r="I2226" i="5"/>
  <c r="H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R625" i="5"/>
  <c r="J625" i="5"/>
  <c r="J687" i="5"/>
  <c r="I687" i="5"/>
  <c r="X687" i="5"/>
  <c r="R687" i="5"/>
  <c r="H687" i="5"/>
  <c r="F687" i="5"/>
  <c r="R667" i="5"/>
  <c r="J667" i="5"/>
  <c r="I667" i="5"/>
  <c r="H667" i="5"/>
  <c r="F667" i="5"/>
  <c r="X651" i="5"/>
  <c r="R651" i="5"/>
  <c r="J651" i="5"/>
  <c r="I651" i="5"/>
  <c r="H651" i="5"/>
  <c r="F651" i="5"/>
  <c r="X635"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X2440" i="5"/>
  <c r="H2440" i="5"/>
  <c r="F2440" i="5"/>
  <c r="H22" i="6"/>
  <c r="K68" i="6" s="1"/>
  <c r="F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R1990" i="5"/>
  <c r="J1990" i="5"/>
  <c r="I1990" i="5"/>
  <c r="H1990" i="5"/>
  <c r="F1990" i="5"/>
  <c r="X1990" i="5"/>
  <c r="R1866" i="5"/>
  <c r="J1866" i="5"/>
  <c r="I1866" i="5"/>
  <c r="H1866" i="5"/>
  <c r="F1866" i="5"/>
  <c r="R1870" i="5"/>
  <c r="J1870" i="5"/>
  <c r="I1870" i="5"/>
  <c r="H1870" i="5"/>
  <c r="F1870" i="5"/>
  <c r="X1870" i="5"/>
  <c r="R1854" i="5"/>
  <c r="J1854" i="5"/>
  <c r="I1854" i="5"/>
  <c r="H1854" i="5"/>
  <c r="F1854" i="5"/>
  <c r="X1854" i="5"/>
  <c r="H1795" i="5"/>
  <c r="F1795" i="5"/>
  <c r="X1795" i="5"/>
  <c r="R1795" i="5"/>
  <c r="J1795" i="5"/>
  <c r="I1795" i="5"/>
  <c r="R1831" i="5"/>
  <c r="H1831" i="5"/>
  <c r="F1831" i="5"/>
  <c r="J1831" i="5"/>
  <c r="I1831" i="5"/>
  <c r="R1733" i="5"/>
  <c r="H1733" i="5"/>
  <c r="F1733" i="5"/>
  <c r="X1733" i="5"/>
  <c r="J1733" i="5"/>
  <c r="I1733"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J1574" i="5"/>
  <c r="F1558" i="5"/>
  <c r="X1558" i="5"/>
  <c r="R1558" i="5"/>
  <c r="J1558" i="5"/>
  <c r="I1558" i="5"/>
  <c r="H1558" i="5"/>
  <c r="R1931" i="5"/>
  <c r="J1931" i="5"/>
  <c r="I1931" i="5"/>
  <c r="H1931" i="5"/>
  <c r="F1931" i="5"/>
  <c r="X1931" i="5"/>
  <c r="H1759" i="5"/>
  <c r="F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832" i="5"/>
  <c r="R1832" i="5"/>
  <c r="J1832" i="5"/>
  <c r="I1832" i="5"/>
  <c r="H1832" i="5"/>
  <c r="F1832" i="5"/>
  <c r="I1547" i="5"/>
  <c r="H1547" i="5"/>
  <c r="F1547" i="5"/>
  <c r="R1547" i="5"/>
  <c r="J1547" i="5"/>
  <c r="X1547" i="5"/>
  <c r="I1810" i="5"/>
  <c r="R1810" i="5"/>
  <c r="J1810" i="5"/>
  <c r="H1810" i="5"/>
  <c r="F1810" i="5"/>
  <c r="X1810" i="5"/>
  <c r="J1429" i="5"/>
  <c r="I1429" i="5"/>
  <c r="H1429" i="5"/>
  <c r="R1429" i="5"/>
  <c r="F1429" i="5"/>
  <c r="I1619" i="5"/>
  <c r="H1619" i="5"/>
  <c r="F1619" i="5"/>
  <c r="R1619" i="5"/>
  <c r="J1619" i="5"/>
  <c r="X1619" i="5"/>
  <c r="I1587" i="5"/>
  <c r="H1587" i="5"/>
  <c r="F1587" i="5"/>
  <c r="R1587" i="5"/>
  <c r="J1587" i="5"/>
  <c r="X1587" i="5"/>
  <c r="I1555" i="5"/>
  <c r="H1555" i="5"/>
  <c r="F1555" i="5"/>
  <c r="R1555" i="5"/>
  <c r="J1555" i="5"/>
  <c r="H1440" i="5"/>
  <c r="F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1955" i="5"/>
  <c r="R1955" i="5"/>
  <c r="J1955" i="5"/>
  <c r="I1955" i="5"/>
  <c r="H1955" i="5"/>
  <c r="F1955" i="5"/>
  <c r="R1951" i="5"/>
  <c r="J1951" i="5"/>
  <c r="I1951" i="5"/>
  <c r="H1951" i="5"/>
  <c r="F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I2402" i="5"/>
  <c r="H2402" i="5"/>
  <c r="R2402" i="5"/>
  <c r="J2402" i="5"/>
  <c r="H2478" i="5"/>
  <c r="I2478" i="5"/>
  <c r="F2478" i="5"/>
  <c r="R2478" i="5"/>
  <c r="J2478" i="5"/>
  <c r="X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X2167"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734" i="5"/>
  <c r="R1734" i="5"/>
  <c r="J1734" i="5"/>
  <c r="I1734" i="5"/>
  <c r="H1734" i="5"/>
  <c r="F1734" i="5"/>
  <c r="J1437" i="5"/>
  <c r="I1437" i="5"/>
  <c r="H1437" i="5"/>
  <c r="F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X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H984" i="5"/>
  <c r="F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X2163" i="5"/>
  <c r="R2163" i="5"/>
  <c r="J2163" i="5"/>
  <c r="F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R2068" i="5"/>
  <c r="J2068" i="5"/>
  <c r="H2068" i="5"/>
  <c r="F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82" i="5"/>
  <c r="H1682" i="5"/>
  <c r="F1682" i="5"/>
  <c r="X1682" i="5"/>
  <c r="R1682" i="5"/>
  <c r="J1682" i="5"/>
  <c r="I1666" i="5"/>
  <c r="H1666" i="5"/>
  <c r="F1666" i="5"/>
  <c r="X1666" i="5"/>
  <c r="R1666" i="5"/>
  <c r="J1666" i="5"/>
  <c r="I1650" i="5"/>
  <c r="H1650" i="5"/>
  <c r="F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R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R1576" i="5"/>
  <c r="J1576" i="5"/>
  <c r="I1576" i="5"/>
  <c r="H1576" i="5"/>
  <c r="F1576" i="5"/>
  <c r="X1576" i="5"/>
  <c r="H1428" i="5"/>
  <c r="X1428" i="5"/>
  <c r="R1428" i="5"/>
  <c r="F1428" i="5"/>
  <c r="J1428" i="5"/>
  <c r="I1428" i="5"/>
  <c r="H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S6" i="5"/>
  <c r="X354" i="5"/>
  <c r="X597" i="5"/>
  <c r="S597" i="5"/>
  <c r="X599" i="5"/>
  <c r="S599" i="5"/>
  <c r="X465" i="5"/>
  <c r="X462" i="5"/>
  <c r="X346" i="5"/>
  <c r="X140" i="5"/>
  <c r="X502" i="5"/>
  <c r="X611" i="5"/>
  <c r="S611" i="5"/>
  <c r="X220" i="5"/>
  <c r="X398" i="5"/>
  <c r="X538" i="5"/>
  <c r="X577" i="5"/>
  <c r="X601" i="5"/>
  <c r="S601" i="5"/>
  <c r="X340" i="5"/>
  <c r="X466" i="5"/>
  <c r="X521" i="5"/>
  <c r="X467" i="5"/>
  <c r="X486" i="5"/>
  <c r="X472" i="5"/>
  <c r="X287" i="5"/>
  <c r="X407" i="5"/>
  <c r="X152" i="5"/>
  <c r="X180" i="5"/>
  <c r="X375" i="5"/>
  <c r="X232" i="5"/>
  <c r="X264" i="5"/>
  <c r="X296" i="5"/>
  <c r="X192" i="5"/>
  <c r="X410" i="5"/>
  <c r="X518" i="5"/>
  <c r="X176" i="5"/>
  <c r="X362" i="5"/>
  <c r="X522" i="5"/>
  <c r="X244" i="5"/>
  <c r="X276" i="5"/>
  <c r="X567" i="5"/>
  <c r="X596" i="5"/>
  <c r="X281" i="5"/>
  <c r="X524" i="5"/>
  <c r="X496" i="5"/>
  <c r="X578" i="5"/>
  <c r="X320" i="5"/>
  <c r="X212" i="5"/>
  <c r="X339" i="5"/>
  <c r="X454" i="5"/>
  <c r="X406" i="5"/>
  <c r="X188" i="5"/>
  <c r="X370" i="5"/>
  <c r="X359" i="5"/>
  <c r="X366" i="5"/>
  <c r="X328" i="5"/>
  <c r="X506" i="5"/>
  <c r="X591" i="5"/>
  <c r="X411" i="5"/>
  <c r="X439" i="5"/>
  <c r="X600" i="5"/>
  <c r="S600" i="5"/>
  <c r="X447" i="5"/>
  <c r="X251" i="5"/>
  <c r="X365" i="5"/>
  <c r="X423" i="5"/>
  <c r="X191" i="5"/>
  <c r="X243" i="5"/>
  <c r="X112" i="5"/>
  <c r="X569" i="5"/>
  <c r="X168" i="5"/>
  <c r="X164" i="5"/>
  <c r="X446" i="5"/>
  <c r="X308" i="5"/>
  <c r="X200" i="5"/>
  <c r="X316" i="5"/>
  <c r="X208" i="5"/>
  <c r="X382" i="5"/>
  <c r="S382" i="5"/>
  <c r="X224" i="5"/>
  <c r="X256" i="5"/>
  <c r="X288" i="5"/>
  <c r="X367" i="5"/>
  <c r="X525" i="5"/>
  <c r="X475" i="5"/>
  <c r="X490" i="5"/>
  <c r="X537" i="5"/>
  <c r="X116" i="5"/>
  <c r="X236" i="5"/>
  <c r="X268" i="5"/>
  <c r="X300" i="5"/>
  <c r="X431" i="5"/>
  <c r="X305" i="5"/>
  <c r="X277" i="5"/>
  <c r="X334" i="5"/>
  <c r="X297" i="5"/>
  <c r="X207" i="5"/>
  <c r="X194" i="5"/>
  <c r="X306" i="5"/>
  <c r="X592" i="5"/>
  <c r="X395" i="5"/>
  <c r="X533" i="5"/>
  <c r="S533" i="5"/>
  <c r="X485" i="5"/>
  <c r="X148" i="5"/>
  <c r="X458" i="5"/>
  <c r="X513" i="5"/>
  <c r="X609" i="5"/>
  <c r="X561" i="5"/>
  <c r="X386" i="5"/>
  <c r="X545" i="5"/>
  <c r="X575" i="5"/>
  <c r="X216" i="5"/>
  <c r="X534" i="5"/>
  <c r="S355" i="5"/>
  <c r="X541" i="5"/>
  <c r="X588" i="5"/>
  <c r="X602" i="5"/>
  <c r="S602" i="5"/>
  <c r="X562" i="5"/>
  <c r="X262" i="5"/>
  <c r="X350" i="5"/>
  <c r="X573" i="5"/>
  <c r="X430" i="5"/>
  <c r="X587" i="5"/>
  <c r="X450" i="5"/>
  <c r="X497" i="5"/>
  <c r="X358" i="5"/>
  <c r="X434" i="5"/>
  <c r="X549" i="5"/>
  <c r="X124" i="5"/>
  <c r="X603" i="5"/>
  <c r="S603" i="5"/>
  <c r="X248" i="5"/>
  <c r="X280" i="5"/>
  <c r="X477" i="5"/>
  <c r="X184" i="5"/>
  <c r="X104" i="5"/>
  <c r="X260" i="5"/>
  <c r="X292" i="5"/>
  <c r="X374" i="5"/>
  <c r="X394" i="5"/>
  <c r="X605" i="5"/>
  <c r="S605" i="5"/>
  <c r="X279" i="5"/>
  <c r="X443" i="5"/>
  <c r="X102" i="5"/>
  <c r="X189" i="5"/>
  <c r="X128" i="5"/>
  <c r="X422" i="5"/>
  <c r="X571" i="5"/>
  <c r="X418" i="5"/>
  <c r="X172" i="5"/>
  <c r="X581" i="5"/>
  <c r="X554" i="5"/>
  <c r="S607" i="5"/>
  <c r="X426" i="5"/>
  <c r="X489" i="5"/>
  <c r="X579" i="5"/>
  <c r="X557" i="5"/>
  <c r="X501" i="5"/>
  <c r="X342" i="5"/>
  <c r="X473" i="5"/>
  <c r="X442" i="5"/>
  <c r="X132" i="5"/>
  <c r="X324" i="5"/>
  <c r="X509" i="5"/>
  <c r="X303" i="5"/>
  <c r="X435" i="5"/>
  <c r="X576" i="5"/>
  <c r="X215" i="5"/>
  <c r="X580" i="5"/>
  <c r="X201" i="5"/>
  <c r="X556" i="5"/>
  <c r="X87" i="5"/>
  <c r="X314" i="5"/>
  <c r="S314" i="5"/>
  <c r="X136" i="5"/>
  <c r="X474" i="5"/>
  <c r="X593" i="5"/>
  <c r="X160" i="5"/>
  <c r="X460" i="5"/>
  <c r="X196" i="5"/>
  <c r="X240" i="5"/>
  <c r="X272" i="5"/>
  <c r="X585" i="5"/>
  <c r="X120" i="5"/>
  <c r="X252" i="5"/>
  <c r="X284" i="5"/>
  <c r="X419" i="5"/>
  <c r="X261" i="5"/>
  <c r="X293" i="5"/>
  <c r="X239" i="5"/>
  <c r="X608" i="5"/>
  <c r="X71" i="5"/>
  <c r="X265" i="5"/>
  <c r="X574" i="5"/>
  <c r="AB12" i="5"/>
  <c r="AB9" i="5"/>
  <c r="AB10" i="5"/>
  <c r="AB14" i="5"/>
  <c r="AB17" i="5"/>
  <c r="AB16" i="5"/>
  <c r="AB8" i="5"/>
  <c r="AB13" i="5"/>
  <c r="AB15" i="5"/>
  <c r="AB11" i="5"/>
  <c r="AB7" i="5"/>
  <c r="X100" i="5"/>
  <c r="D2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R16" i="5"/>
  <c r="I16" i="5"/>
  <c r="H16" i="5"/>
  <c r="J16" i="5"/>
  <c r="F16" i="5"/>
  <c r="I10" i="5"/>
  <c r="F10" i="5"/>
  <c r="R10" i="5"/>
  <c r="J10" i="5"/>
  <c r="H10" i="5"/>
  <c r="H13" i="5"/>
  <c r="R13" i="5"/>
  <c r="J13" i="5"/>
  <c r="I13" i="5"/>
  <c r="F13" i="5"/>
  <c r="H7" i="5"/>
  <c r="R7" i="5"/>
  <c r="F7" i="5"/>
  <c r="I7" i="5"/>
  <c r="H17" i="5"/>
  <c r="I17" i="5"/>
  <c r="J17" i="5"/>
  <c r="R17" i="5"/>
  <c r="F17" i="5"/>
  <c r="G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X10" i="5"/>
  <c r="X9" i="5"/>
  <c r="X12" i="5"/>
  <c r="X14" i="5"/>
  <c r="X17" i="5"/>
  <c r="X11" i="5"/>
  <c r="X15" i="5"/>
  <c r="X8" i="5"/>
  <c r="X16" i="5"/>
  <c r="S17" i="5"/>
  <c r="S12" i="5"/>
  <c r="S16" i="5"/>
  <c r="S15" i="5"/>
  <c r="S13" i="5"/>
  <c r="S14" i="5"/>
  <c r="S10" i="5"/>
  <c r="S11" i="5"/>
  <c r="S8" i="5"/>
  <c r="S9" i="5"/>
  <c r="S7" i="5"/>
  <c r="G64" i="6" a="1"/>
  <c r="E1646" i="5" l="1"/>
  <c r="X1646" i="5" s="1"/>
  <c r="G1646" i="5"/>
  <c r="R1574" i="5"/>
  <c r="J1391" i="5"/>
  <c r="F1739" i="5"/>
  <c r="I1626" i="5"/>
  <c r="R1914" i="5"/>
  <c r="E2351" i="5"/>
  <c r="X2351" i="5" s="1"/>
  <c r="G2351" i="5"/>
  <c r="R2351" i="5"/>
  <c r="J2351" i="5"/>
  <c r="I2351" i="5"/>
  <c r="H2351" i="5"/>
  <c r="F2351" i="5"/>
  <c r="E2295" i="5"/>
  <c r="X2295" i="5" s="1"/>
  <c r="F2295" i="5"/>
  <c r="G2295" i="5"/>
  <c r="R2295" i="5"/>
  <c r="J2295" i="5"/>
  <c r="I2295" i="5"/>
  <c r="H2295" i="5"/>
  <c r="E2212" i="5"/>
  <c r="X2212" i="5" s="1"/>
  <c r="J2212" i="5"/>
  <c r="R2212" i="5"/>
  <c r="I2212" i="5"/>
  <c r="G2212" i="5"/>
  <c r="H2212" i="5"/>
  <c r="F2212" i="5"/>
  <c r="E2068" i="5"/>
  <c r="X2068" i="5" s="1"/>
  <c r="G2068" i="5"/>
  <c r="E1924" i="5"/>
  <c r="X1924" i="5" s="1"/>
  <c r="I1924" i="5"/>
  <c r="R1924" i="5"/>
  <c r="J1924" i="5"/>
  <c r="G1924" i="5"/>
  <c r="H1924" i="5"/>
  <c r="F1924" i="5"/>
  <c r="E1780" i="5"/>
  <c r="X1780" i="5" s="1"/>
  <c r="G1780" i="5"/>
  <c r="E2058" i="5"/>
  <c r="X2058" i="5" s="1"/>
  <c r="G2058" i="5"/>
  <c r="E1718" i="5"/>
  <c r="X1718" i="5" s="1"/>
  <c r="G1718" i="5"/>
  <c r="E1667" i="5"/>
  <c r="X1667" i="5" s="1"/>
  <c r="G1667" i="5"/>
  <c r="E1605" i="5"/>
  <c r="X1605" i="5" s="1"/>
  <c r="H1605" i="5"/>
  <c r="R1605" i="5"/>
  <c r="J1605" i="5"/>
  <c r="G1605" i="5"/>
  <c r="F1605" i="5"/>
  <c r="I1605" i="5"/>
  <c r="F1554" i="5"/>
  <c r="R1391" i="5"/>
  <c r="H1739" i="5"/>
  <c r="J1626" i="5"/>
  <c r="I1667" i="5"/>
  <c r="E1914" i="5"/>
  <c r="X1914" i="5" s="1"/>
  <c r="G1914" i="5"/>
  <c r="E1770" i="5"/>
  <c r="X1770" i="5" s="1"/>
  <c r="H1770" i="5"/>
  <c r="G1770" i="5"/>
  <c r="E1698" i="5"/>
  <c r="X1698" i="5" s="1"/>
  <c r="G1698" i="5"/>
  <c r="E1006" i="5"/>
  <c r="X1006" i="5" s="1"/>
  <c r="I1006" i="5"/>
  <c r="H1006" i="5"/>
  <c r="F1006" i="5"/>
  <c r="G1006" i="5"/>
  <c r="R1006" i="5"/>
  <c r="I1420" i="5"/>
  <c r="R1698" i="5"/>
  <c r="F1533" i="5"/>
  <c r="F1391" i="5"/>
  <c r="I1739" i="5"/>
  <c r="J1646" i="5"/>
  <c r="R1626" i="5"/>
  <c r="J1667" i="5"/>
  <c r="H1914" i="5"/>
  <c r="E2498" i="5"/>
  <c r="J2498" i="5"/>
  <c r="I2498" i="5"/>
  <c r="G2498" i="5"/>
  <c r="H2498" i="5"/>
  <c r="R2498" i="5"/>
  <c r="F2498" i="5"/>
  <c r="E2462" i="5"/>
  <c r="X2462" i="5" s="1"/>
  <c r="F2462" i="5"/>
  <c r="G2462" i="5"/>
  <c r="R2462" i="5"/>
  <c r="J2462" i="5"/>
  <c r="I2462" i="5"/>
  <c r="H2462" i="5"/>
  <c r="E2426" i="5"/>
  <c r="X2426" i="5" s="1"/>
  <c r="G2426" i="5"/>
  <c r="E2408" i="5"/>
  <c r="X2408" i="5" s="1"/>
  <c r="R2408" i="5"/>
  <c r="J2408" i="5"/>
  <c r="I2408" i="5"/>
  <c r="H2408" i="5"/>
  <c r="F2408" i="5"/>
  <c r="E2327" i="5"/>
  <c r="X2327" i="5" s="1"/>
  <c r="G2327" i="5"/>
  <c r="E2231" i="5"/>
  <c r="X2231" i="5" s="1"/>
  <c r="G2231" i="5"/>
  <c r="E2221" i="5"/>
  <c r="X2221" i="5" s="1"/>
  <c r="H2221" i="5"/>
  <c r="F2221" i="5"/>
  <c r="R2221" i="5"/>
  <c r="E2087" i="5"/>
  <c r="X2087" i="5" s="1"/>
  <c r="G2087" i="5"/>
  <c r="I2087" i="5"/>
  <c r="R2087" i="5"/>
  <c r="H2087" i="5"/>
  <c r="F2087" i="5"/>
  <c r="E2077" i="5"/>
  <c r="X2077" i="5" s="1"/>
  <c r="H2077" i="5"/>
  <c r="E1943" i="5"/>
  <c r="X1943" i="5" s="1"/>
  <c r="R1943" i="5"/>
  <c r="J1943" i="5"/>
  <c r="I1943" i="5"/>
  <c r="G1943" i="5"/>
  <c r="H1943" i="5"/>
  <c r="F1943" i="5"/>
  <c r="E2202" i="5"/>
  <c r="X2202" i="5" s="1"/>
  <c r="H2202" i="5"/>
  <c r="F2202" i="5"/>
  <c r="R2202" i="5"/>
  <c r="G2202" i="5"/>
  <c r="J2202" i="5"/>
  <c r="I2202" i="5"/>
  <c r="G68" i="6"/>
  <c r="J1420" i="5"/>
  <c r="I1533" i="5"/>
  <c r="J1718" i="5"/>
  <c r="J1739" i="5"/>
  <c r="R1646" i="5"/>
  <c r="R1667" i="5"/>
  <c r="I1914" i="5"/>
  <c r="A73" i="2"/>
  <c r="C3" i="3"/>
  <c r="B21" i="3"/>
  <c r="B7" i="4"/>
  <c r="B2006" i="7"/>
  <c r="C11" i="3"/>
  <c r="B28" i="4"/>
  <c r="B34" i="4" s="1"/>
  <c r="A21" i="6" s="1"/>
  <c r="B17" i="4"/>
  <c r="A9" i="6" s="1"/>
  <c r="J63" i="6"/>
  <c r="I55" i="6"/>
  <c r="B6" i="3"/>
  <c r="A15" i="2"/>
  <c r="J27" i="6"/>
  <c r="J68" i="6"/>
  <c r="C10" i="3"/>
  <c r="A51" i="2"/>
  <c r="B14" i="4"/>
  <c r="J32" i="6"/>
  <c r="J21" i="6"/>
  <c r="B9" i="3"/>
  <c r="C19" i="3"/>
  <c r="B29" i="3"/>
  <c r="J2" i="5"/>
  <c r="A21" i="2"/>
  <c r="C27" i="3"/>
  <c r="B40" i="4"/>
  <c r="H4" i="5"/>
  <c r="J64" i="6"/>
  <c r="I56" i="6"/>
  <c r="B10" i="3"/>
  <c r="A32" i="2"/>
  <c r="I29" i="6"/>
  <c r="B4" i="8"/>
  <c r="C18" i="3"/>
  <c r="A59" i="2"/>
  <c r="B22" i="4"/>
  <c r="A12" i="6" s="1"/>
  <c r="J40" i="6"/>
  <c r="I22" i="6"/>
  <c r="P4" i="5"/>
  <c r="B9" i="4"/>
  <c r="A5" i="6" s="1"/>
  <c r="A13" i="2"/>
  <c r="A39" i="2"/>
  <c r="D25" i="4"/>
  <c r="F4" i="5"/>
  <c r="J14" i="6"/>
  <c r="J66" i="6"/>
  <c r="L65" i="6"/>
  <c r="B14" i="3"/>
  <c r="A50" i="2"/>
  <c r="B17" i="3"/>
  <c r="C4" i="3"/>
  <c r="G3" i="5"/>
  <c r="A48" i="2"/>
  <c r="A34" i="2"/>
  <c r="A19" i="2"/>
  <c r="J16" i="6"/>
  <c r="A1" i="8"/>
  <c r="I68" i="6"/>
  <c r="B26" i="3"/>
  <c r="C6" i="3"/>
  <c r="I32" i="6"/>
  <c r="A31" i="2"/>
  <c r="B21" i="4"/>
  <c r="B7" i="3"/>
  <c r="B29" i="4"/>
  <c r="B35" i="4" s="1"/>
  <c r="A22" i="6" s="1"/>
  <c r="B26" i="4"/>
  <c r="B32" i="4" s="1"/>
  <c r="A19" i="6" s="1"/>
  <c r="B19" i="4"/>
  <c r="A64" i="2"/>
  <c r="A56" i="2"/>
  <c r="A52" i="2"/>
  <c r="A37" i="2"/>
  <c r="J17" i="6"/>
  <c r="I19" i="6"/>
  <c r="I69" i="6"/>
  <c r="B30" i="3"/>
  <c r="C14" i="3"/>
  <c r="J39" i="6"/>
  <c r="B25" i="3"/>
  <c r="A12" i="2"/>
  <c r="C5" i="3"/>
  <c r="C9" i="3"/>
  <c r="A70" i="2"/>
  <c r="A54" i="2"/>
  <c r="J25" i="6"/>
  <c r="J26" i="6"/>
  <c r="A4" i="8"/>
  <c r="I4" i="4"/>
  <c r="C22" i="3"/>
  <c r="I40" i="6"/>
  <c r="B18" i="3"/>
  <c r="L4" i="5"/>
  <c r="B15" i="3"/>
  <c r="B3" i="6"/>
  <c r="L67" i="6"/>
  <c r="I50" i="6"/>
  <c r="C20" i="3"/>
  <c r="A29" i="2"/>
  <c r="A11" i="2"/>
  <c r="C13" i="3"/>
  <c r="B4" i="4"/>
  <c r="C7" i="3"/>
  <c r="A72" i="2"/>
  <c r="I26" i="6"/>
  <c r="I27" i="6"/>
  <c r="A23" i="2"/>
  <c r="B12" i="4"/>
  <c r="C30" i="3"/>
  <c r="Q4" i="5"/>
  <c r="A38" i="2"/>
  <c r="A75" i="2"/>
  <c r="A46" i="2"/>
  <c r="A28" i="2"/>
  <c r="C21" i="3"/>
  <c r="B24" i="4"/>
  <c r="C15" i="3"/>
  <c r="C8" i="3"/>
  <c r="J37" i="6"/>
  <c r="I39" i="6"/>
  <c r="A40" i="2"/>
  <c r="B20" i="4"/>
  <c r="A11" i="6" s="1"/>
  <c r="B27" i="4"/>
  <c r="A15" i="6" s="1"/>
  <c r="J55" i="6"/>
  <c r="A24" i="2"/>
  <c r="A16" i="2"/>
  <c r="B23" i="3"/>
  <c r="I21" i="6"/>
  <c r="D4" i="8"/>
  <c r="I59" i="6"/>
  <c r="J4" i="5"/>
  <c r="C25" i="3"/>
  <c r="A63" i="2"/>
  <c r="A62" i="2"/>
  <c r="C29" i="3"/>
  <c r="A9" i="2"/>
  <c r="C23" i="3"/>
  <c r="C16" i="3"/>
  <c r="J45" i="6"/>
  <c r="J46" i="6"/>
  <c r="A49" i="2"/>
  <c r="B45" i="4"/>
  <c r="A30" i="6" s="1"/>
  <c r="A3" i="6"/>
  <c r="J56" i="6"/>
  <c r="A41" i="2"/>
  <c r="A25" i="2"/>
  <c r="B27" i="3"/>
  <c r="B41" i="4"/>
  <c r="N4" i="5"/>
  <c r="B5" i="3"/>
  <c r="C12" i="3"/>
  <c r="B73" i="4"/>
  <c r="A26" i="2"/>
  <c r="C31" i="3"/>
  <c r="C24" i="3"/>
  <c r="I46" i="6"/>
  <c r="I47" i="6"/>
  <c r="A65" i="2"/>
  <c r="J19" i="6"/>
  <c r="I57" i="6"/>
  <c r="A58" i="2"/>
  <c r="A33" i="2"/>
  <c r="B31" i="3"/>
  <c r="J30" i="6"/>
  <c r="I4" i="6"/>
  <c r="B5" i="7"/>
  <c r="E2389" i="5"/>
  <c r="X2389" i="5" s="1"/>
  <c r="J2389" i="5"/>
  <c r="G2389" i="5"/>
  <c r="R2389" i="5"/>
  <c r="I2389" i="5"/>
  <c r="H2389" i="5"/>
  <c r="F2389" i="5"/>
  <c r="E2359" i="5"/>
  <c r="X2359" i="5" s="1"/>
  <c r="I2359" i="5"/>
  <c r="J2359" i="5"/>
  <c r="R2359" i="5"/>
  <c r="H2359" i="5"/>
  <c r="F2359" i="5"/>
  <c r="G2359" i="5"/>
  <c r="E2250" i="5"/>
  <c r="X2250" i="5" s="1"/>
  <c r="G2250" i="5"/>
  <c r="E2106" i="5"/>
  <c r="X2106" i="5" s="1"/>
  <c r="G2106" i="5"/>
  <c r="E1962" i="5"/>
  <c r="X1962" i="5" s="1"/>
  <c r="G1962" i="5"/>
  <c r="E1818" i="5"/>
  <c r="X1818" i="5" s="1"/>
  <c r="R1818" i="5"/>
  <c r="I1818" i="5"/>
  <c r="J1818" i="5"/>
  <c r="H1818" i="5"/>
  <c r="F1818" i="5"/>
  <c r="G1818" i="5"/>
  <c r="G66" i="6"/>
  <c r="F1420" i="5"/>
  <c r="F1698" i="5"/>
  <c r="H2058" i="5"/>
  <c r="H1533" i="5"/>
  <c r="R1718" i="5"/>
  <c r="H1391" i="5"/>
  <c r="F1485" i="5"/>
  <c r="F1626" i="5"/>
  <c r="E2303" i="5"/>
  <c r="X2303" i="5" s="1"/>
  <c r="G2303" i="5"/>
  <c r="R2303" i="5"/>
  <c r="F2303" i="5"/>
  <c r="I2303" i="5"/>
  <c r="E2260" i="5"/>
  <c r="X2260" i="5" s="1"/>
  <c r="R2260" i="5"/>
  <c r="J2260" i="5"/>
  <c r="I2260" i="5"/>
  <c r="H2260" i="5"/>
  <c r="F2260" i="5"/>
  <c r="G2260" i="5"/>
  <c r="E2116" i="5"/>
  <c r="X2116" i="5" s="1"/>
  <c r="F2116" i="5"/>
  <c r="G2116" i="5"/>
  <c r="E1972" i="5"/>
  <c r="X1972" i="5" s="1"/>
  <c r="I1972" i="5"/>
  <c r="R1972" i="5"/>
  <c r="H1972" i="5"/>
  <c r="F1972" i="5"/>
  <c r="J1972" i="5"/>
  <c r="G1972" i="5"/>
  <c r="E1828" i="5"/>
  <c r="X1828" i="5" s="1"/>
  <c r="J1828" i="5"/>
  <c r="G1828" i="5"/>
  <c r="I1828" i="5"/>
  <c r="H1828" i="5"/>
  <c r="F1828" i="5"/>
  <c r="R1828" i="5"/>
  <c r="H24" i="6"/>
  <c r="D24" i="6" s="1"/>
  <c r="R1420" i="5"/>
  <c r="H1698" i="5"/>
  <c r="I2058" i="5"/>
  <c r="J1533" i="5"/>
  <c r="F67" i="6"/>
  <c r="F1646" i="5"/>
  <c r="F1770" i="5"/>
  <c r="E2335" i="5"/>
  <c r="X2335" i="5" s="1"/>
  <c r="G2335" i="5"/>
  <c r="E1749" i="5"/>
  <c r="X1749" i="5" s="1"/>
  <c r="H1749" i="5"/>
  <c r="G1749" i="5"/>
  <c r="F1749" i="5"/>
  <c r="R1749" i="5"/>
  <c r="I1749" i="5"/>
  <c r="J1749" i="5"/>
  <c r="E1485" i="5"/>
  <c r="X1485" i="5" s="1"/>
  <c r="G1485" i="5"/>
  <c r="I1698" i="5"/>
  <c r="J2058" i="5"/>
  <c r="F1718" i="5"/>
  <c r="H1485" i="5"/>
  <c r="H1646" i="5"/>
  <c r="J1770" i="5"/>
  <c r="E2486" i="5"/>
  <c r="X2486" i="5" s="1"/>
  <c r="G2486" i="5"/>
  <c r="E2450" i="5"/>
  <c r="X2450" i="5" s="1"/>
  <c r="H2450" i="5"/>
  <c r="J2450" i="5"/>
  <c r="F2450" i="5"/>
  <c r="G2450" i="5"/>
  <c r="R2450" i="5"/>
  <c r="E2414" i="5"/>
  <c r="X2414" i="5" s="1"/>
  <c r="G2414" i="5"/>
  <c r="E2367" i="5"/>
  <c r="X2367" i="5" s="1"/>
  <c r="J2367" i="5"/>
  <c r="R2367" i="5"/>
  <c r="I2367" i="5"/>
  <c r="G2367" i="5"/>
  <c r="F2367" i="5"/>
  <c r="H2367" i="5"/>
  <c r="E2279" i="5"/>
  <c r="X2279" i="5" s="1"/>
  <c r="G2279" i="5"/>
  <c r="E2135" i="5"/>
  <c r="X2135" i="5" s="1"/>
  <c r="G2135" i="5"/>
  <c r="E2125" i="5"/>
  <c r="X2125" i="5" s="1"/>
  <c r="F2125" i="5"/>
  <c r="R2125" i="5"/>
  <c r="J2125" i="5"/>
  <c r="I2125" i="5"/>
  <c r="H2125" i="5"/>
  <c r="E1991" i="5"/>
  <c r="X1991" i="5" s="1"/>
  <c r="F1991" i="5"/>
  <c r="H1991" i="5"/>
  <c r="G1991" i="5"/>
  <c r="R1991" i="5"/>
  <c r="J1991" i="5"/>
  <c r="F29" i="6"/>
  <c r="R2058" i="5"/>
  <c r="H1718" i="5"/>
  <c r="J1485" i="5"/>
  <c r="I1646" i="5"/>
  <c r="E2311" i="5"/>
  <c r="X2311" i="5" s="1"/>
  <c r="H2311" i="5"/>
  <c r="F2311" i="5"/>
  <c r="R2311" i="5"/>
  <c r="G2311" i="5"/>
  <c r="J2311" i="5"/>
  <c r="E2154" i="5"/>
  <c r="X2154" i="5" s="1"/>
  <c r="G2154" i="5"/>
  <c r="E2010" i="5"/>
  <c r="X2010" i="5" s="1"/>
  <c r="G2010" i="5"/>
  <c r="E1866" i="5"/>
  <c r="X1866" i="5" s="1"/>
  <c r="G1866" i="5"/>
  <c r="E1739" i="5"/>
  <c r="X1739" i="5" s="1"/>
  <c r="G1739" i="5"/>
  <c r="E1677" i="5"/>
  <c r="X1677" i="5" s="1"/>
  <c r="H1677" i="5"/>
  <c r="G1677" i="5"/>
  <c r="R1677" i="5"/>
  <c r="F1677" i="5"/>
  <c r="I1677" i="5"/>
  <c r="E1626" i="5"/>
  <c r="X1626" i="5" s="1"/>
  <c r="G1626" i="5"/>
  <c r="E1574" i="5"/>
  <c r="X1574" i="5" s="1"/>
  <c r="G1574" i="5"/>
  <c r="E1533" i="5"/>
  <c r="X1533" i="5" s="1"/>
  <c r="G1533" i="5"/>
  <c r="H1420" i="5"/>
  <c r="F39" i="6"/>
  <c r="H39" i="6" s="1"/>
  <c r="D39" i="6" s="1"/>
  <c r="F2058" i="5"/>
  <c r="I1718" i="5"/>
  <c r="R1485" i="5"/>
  <c r="R1770" i="5"/>
  <c r="J1006" i="5"/>
  <c r="E2343" i="5"/>
  <c r="X2343" i="5" s="1"/>
  <c r="G2343" i="5"/>
  <c r="E2164" i="5"/>
  <c r="X2164" i="5" s="1"/>
  <c r="G2164" i="5"/>
  <c r="E2020" i="5"/>
  <c r="X2020" i="5" s="1"/>
  <c r="I2020" i="5"/>
  <c r="R2020" i="5"/>
  <c r="G2020" i="5"/>
  <c r="J2020" i="5"/>
  <c r="H2020" i="5"/>
  <c r="F2020" i="5"/>
  <c r="E1876" i="5"/>
  <c r="X1876" i="5" s="1"/>
  <c r="H1876" i="5"/>
  <c r="G1876" i="5"/>
  <c r="E1554" i="5"/>
  <c r="X1554" i="5" s="1"/>
  <c r="G1554" i="5"/>
  <c r="E1391" i="5"/>
  <c r="X1391" i="5" s="1"/>
  <c r="G1391" i="5"/>
  <c r="I1554" i="5"/>
  <c r="F34" i="6"/>
  <c r="H34" i="6" s="1"/>
  <c r="H1574" i="5"/>
  <c r="J1677" i="5"/>
  <c r="G1420" i="5"/>
  <c r="E2287" i="5"/>
  <c r="X2287" i="5" s="1"/>
  <c r="G2287" i="5"/>
  <c r="J1554" i="5"/>
  <c r="I1574" i="5"/>
  <c r="E2492" i="5"/>
  <c r="X2492" i="5" s="1"/>
  <c r="R2492" i="5"/>
  <c r="J2492" i="5"/>
  <c r="H2492" i="5"/>
  <c r="I2492" i="5"/>
  <c r="F2492" i="5"/>
  <c r="E2474" i="5"/>
  <c r="X2474" i="5" s="1"/>
  <c r="F2474" i="5"/>
  <c r="R2474" i="5"/>
  <c r="H2474" i="5"/>
  <c r="G2474" i="5"/>
  <c r="I2474" i="5"/>
  <c r="E2456" i="5"/>
  <c r="X2456" i="5" s="1"/>
  <c r="I2456" i="5"/>
  <c r="R2456" i="5"/>
  <c r="H2456" i="5"/>
  <c r="F2456" i="5"/>
  <c r="E2438" i="5"/>
  <c r="X2438" i="5" s="1"/>
  <c r="H2438" i="5"/>
  <c r="G2438" i="5"/>
  <c r="I2438" i="5"/>
  <c r="F2438" i="5"/>
  <c r="R2438" i="5"/>
  <c r="E2420" i="5"/>
  <c r="X2420" i="5" s="1"/>
  <c r="R2420" i="5"/>
  <c r="J2420" i="5"/>
  <c r="I2420" i="5"/>
  <c r="H2420" i="5"/>
  <c r="F2420" i="5"/>
  <c r="E2402" i="5"/>
  <c r="X2402" i="5" s="1"/>
  <c r="G2402" i="5"/>
  <c r="E2375" i="5"/>
  <c r="X2375" i="5" s="1"/>
  <c r="G2375" i="5"/>
  <c r="J2375" i="5"/>
  <c r="R2375" i="5"/>
  <c r="H2375" i="5"/>
  <c r="F2375" i="5"/>
  <c r="E2319" i="5"/>
  <c r="X2319" i="5" s="1"/>
  <c r="G2319" i="5"/>
  <c r="E2183" i="5"/>
  <c r="X2183" i="5" s="1"/>
  <c r="G2183" i="5"/>
  <c r="E2173" i="5"/>
  <c r="X2173" i="5" s="1"/>
  <c r="R2173" i="5"/>
  <c r="E2039" i="5"/>
  <c r="X2039" i="5" s="1"/>
  <c r="R2039" i="5"/>
  <c r="J2039" i="5"/>
  <c r="I2039" i="5"/>
  <c r="H2039" i="5"/>
  <c r="F2039" i="5"/>
  <c r="G2039" i="5"/>
  <c r="E1895" i="5"/>
  <c r="X1895" i="5" s="1"/>
  <c r="G1895" i="5"/>
  <c r="R1895" i="5"/>
  <c r="I1895" i="5"/>
  <c r="H1895" i="5"/>
  <c r="F1895" i="5"/>
  <c r="J1895" i="5"/>
  <c r="D4" i="5"/>
  <c r="C4" i="5"/>
  <c r="F69" i="6" s="1"/>
  <c r="E4" i="5"/>
  <c r="J6" i="5"/>
  <c r="E6" i="5"/>
  <c r="X6" i="5" s="1"/>
  <c r="S5" i="5"/>
  <c r="C34" i="6"/>
  <c r="D34" i="6"/>
  <c r="E7" i="5"/>
  <c r="X7" i="5" s="1"/>
  <c r="J7" i="5"/>
  <c r="E5" i="5"/>
  <c r="X5" i="5" s="1"/>
  <c r="J5" i="5"/>
  <c r="H44" i="6"/>
  <c r="D44" i="6" s="1"/>
  <c r="H31" i="6"/>
  <c r="D31" i="6" s="1"/>
  <c r="H51" i="6"/>
  <c r="D51" i="6" s="1"/>
  <c r="G67" i="6"/>
  <c r="H67" i="6" s="1"/>
  <c r="D67" i="6" s="1"/>
  <c r="F65" i="6"/>
  <c r="F46" i="6"/>
  <c r="H46" i="6" s="1"/>
  <c r="H29" i="6"/>
  <c r="C29" i="6" s="1"/>
  <c r="J2245" i="5"/>
  <c r="R2021" i="5"/>
  <c r="H2037" i="5"/>
  <c r="J1957" i="5"/>
  <c r="J1917" i="5"/>
  <c r="I2221" i="5"/>
  <c r="R2005" i="5"/>
  <c r="F2013" i="5"/>
  <c r="R2013" i="5"/>
  <c r="I2093" i="5"/>
  <c r="I2277" i="5"/>
  <c r="F49" i="6"/>
  <c r="H49" i="6" s="1"/>
  <c r="D49" i="6" s="1"/>
  <c r="F36" i="6"/>
  <c r="H36" i="6" s="1"/>
  <c r="H26" i="6"/>
  <c r="C26" i="6" s="1"/>
  <c r="H2245" i="5"/>
  <c r="J1973" i="5"/>
  <c r="J1989" i="5"/>
  <c r="F2037" i="5"/>
  <c r="I1917" i="5"/>
  <c r="J2221" i="5"/>
  <c r="F1909" i="5"/>
  <c r="F1789" i="5"/>
  <c r="I1877" i="5"/>
  <c r="J1933" i="5"/>
  <c r="I2101" i="5"/>
  <c r="I2261" i="5"/>
  <c r="G2277" i="5"/>
  <c r="G2269" i="5"/>
  <c r="G2261" i="5"/>
  <c r="G2253" i="5"/>
  <c r="G2245" i="5"/>
  <c r="G2237" i="5"/>
  <c r="G2229" i="5"/>
  <c r="G2221" i="5"/>
  <c r="G2213" i="5"/>
  <c r="G2205" i="5"/>
  <c r="G2197" i="5"/>
  <c r="G2189" i="5"/>
  <c r="G2181" i="5"/>
  <c r="G2173" i="5"/>
  <c r="G2165" i="5"/>
  <c r="G2157" i="5"/>
  <c r="G2149" i="5"/>
  <c r="G2141" i="5"/>
  <c r="G2133" i="5"/>
  <c r="G2125" i="5"/>
  <c r="G2117" i="5"/>
  <c r="G2109" i="5"/>
  <c r="G2101" i="5"/>
  <c r="G2093" i="5"/>
  <c r="G2085" i="5"/>
  <c r="G2077" i="5"/>
  <c r="G2069" i="5"/>
  <c r="G2061" i="5"/>
  <c r="G2053" i="5"/>
  <c r="G2045" i="5"/>
  <c r="G2037" i="5"/>
  <c r="G2029" i="5"/>
  <c r="G2021" i="5"/>
  <c r="G2013" i="5"/>
  <c r="G2005" i="5"/>
  <c r="G1997" i="5"/>
  <c r="G1989" i="5"/>
  <c r="G1981" i="5"/>
  <c r="G1973" i="5"/>
  <c r="G1965" i="5"/>
  <c r="G1957" i="5"/>
  <c r="G1949" i="5"/>
  <c r="G1941" i="5"/>
  <c r="G1933" i="5"/>
  <c r="G1925" i="5"/>
  <c r="G1917" i="5"/>
  <c r="G1909" i="5"/>
  <c r="G1901" i="5"/>
  <c r="G1893" i="5"/>
  <c r="G1885" i="5"/>
  <c r="G1877" i="5"/>
  <c r="G1869" i="5"/>
  <c r="G1861" i="5"/>
  <c r="G1853" i="5"/>
  <c r="G1845" i="5"/>
  <c r="G1837" i="5"/>
  <c r="G1829" i="5"/>
  <c r="G1821" i="5"/>
  <c r="G1813" i="5"/>
  <c r="G1805" i="5"/>
  <c r="G1797" i="5"/>
  <c r="G1789" i="5"/>
  <c r="G1781" i="5"/>
  <c r="G1773" i="5"/>
  <c r="J2261" i="5"/>
  <c r="F2277" i="5"/>
  <c r="F2245" i="5"/>
  <c r="I2245" i="5"/>
  <c r="H1973" i="5"/>
  <c r="I1989" i="5"/>
  <c r="J2037" i="5"/>
  <c r="I2037" i="5"/>
  <c r="R1957" i="5"/>
  <c r="R1909" i="5"/>
  <c r="F1797" i="5"/>
  <c r="F1805" i="5"/>
  <c r="H1893" i="5"/>
  <c r="H1925" i="5"/>
  <c r="J1965" i="5"/>
  <c r="H1989" i="5"/>
  <c r="F2005" i="5"/>
  <c r="I2109" i="5"/>
  <c r="C12" i="6"/>
  <c r="G61" i="4"/>
  <c r="G31" i="4"/>
  <c r="H6" i="6"/>
  <c r="H20" i="6"/>
  <c r="C20" i="6" s="1"/>
  <c r="F42" i="6"/>
  <c r="H42" i="6" s="1"/>
  <c r="F68" i="6"/>
  <c r="H68" i="6" s="1"/>
  <c r="D68" i="6" s="1"/>
  <c r="H27" i="6"/>
  <c r="D27" i="6" s="1"/>
  <c r="F52" i="6"/>
  <c r="H52" i="6" s="1"/>
  <c r="D52" i="6" s="1"/>
  <c r="F37" i="6"/>
  <c r="H37" i="6" s="1"/>
  <c r="D37" i="6" s="1"/>
  <c r="F32" i="6"/>
  <c r="H32" i="6" s="1"/>
  <c r="D32" i="6" s="1"/>
  <c r="F47" i="6"/>
  <c r="H47" i="6" s="1"/>
  <c r="D47" i="6" s="1"/>
  <c r="C22" i="6"/>
  <c r="C27" i="6"/>
  <c r="C37" i="6"/>
  <c r="D26" i="6"/>
  <c r="D21" i="6"/>
  <c r="K67" i="6"/>
  <c r="D41" i="6"/>
  <c r="C41" i="6"/>
  <c r="C51" i="6"/>
  <c r="C36" i="6"/>
  <c r="D36" i="6"/>
  <c r="C21" i="6"/>
  <c r="C16" i="6"/>
  <c r="C31" i="6"/>
  <c r="B79" i="4"/>
  <c r="A57" i="6" s="1"/>
  <c r="B89" i="4"/>
  <c r="A63" i="6" s="1"/>
  <c r="B85" i="4"/>
  <c r="A60" i="6" s="1"/>
  <c r="B67" i="4"/>
  <c r="A48" i="6" s="1"/>
  <c r="B83" i="4"/>
  <c r="A59" i="6" s="1"/>
  <c r="B43" i="4"/>
  <c r="A28" i="6" s="1"/>
  <c r="B77" i="4"/>
  <c r="A55" i="6" s="1"/>
  <c r="B61" i="4"/>
  <c r="A43" i="6" s="1"/>
  <c r="B49" i="4"/>
  <c r="A33" i="6" s="1"/>
  <c r="B55" i="4"/>
  <c r="A38" i="6" s="1"/>
  <c r="B31" i="4"/>
  <c r="A18" i="6" s="1"/>
  <c r="B87" i="4"/>
  <c r="A62" i="6" s="1"/>
  <c r="B75" i="4"/>
  <c r="A54" i="6" s="1"/>
  <c r="B37" i="4"/>
  <c r="A23" i="6" s="1"/>
  <c r="B81" i="4"/>
  <c r="A58" i="6" s="1"/>
  <c r="K66" i="6"/>
  <c r="D15" i="6"/>
  <c r="D20" i="6"/>
  <c r="F45" i="6"/>
  <c r="H45" i="6" s="1"/>
  <c r="F50" i="6"/>
  <c r="H50" i="6" s="1"/>
  <c r="D50" i="6" s="1"/>
  <c r="H25" i="6"/>
  <c r="D25" i="6" s="1"/>
  <c r="F66" i="6"/>
  <c r="F30" i="6"/>
  <c r="H30" i="6" s="1"/>
  <c r="F54" i="6"/>
  <c r="F40" i="6"/>
  <c r="H40" i="6" s="1"/>
  <c r="F35" i="6"/>
  <c r="H35" i="6" s="1"/>
  <c r="D35" i="6" s="1"/>
  <c r="C15" i="6"/>
  <c r="D19" i="6"/>
  <c r="C19" i="6"/>
  <c r="D14" i="6"/>
  <c r="K65" i="6"/>
  <c r="D29" i="6"/>
  <c r="C44" i="6"/>
  <c r="C24" i="6"/>
  <c r="C14" i="6"/>
  <c r="B2" i="6"/>
  <c r="C11" i="6"/>
  <c r="C10" i="6"/>
  <c r="C9" i="6"/>
  <c r="C8" i="6"/>
  <c r="C7" i="6"/>
  <c r="G5" i="6"/>
  <c r="H5" i="6" s="1"/>
  <c r="D5" i="6" s="1"/>
  <c r="C6" i="6"/>
  <c r="D6" i="6"/>
  <c r="C4" i="6"/>
  <c r="B51" i="4"/>
  <c r="A35" i="6" s="1"/>
  <c r="D43" i="4"/>
  <c r="E4" i="8"/>
  <c r="B69" i="4"/>
  <c r="A50" i="6" s="1"/>
  <c r="A25" i="6"/>
  <c r="D67" i="4"/>
  <c r="D37" i="4"/>
  <c r="B63" i="4"/>
  <c r="A45" i="6" s="1"/>
  <c r="D55" i="4"/>
  <c r="D61" i="4"/>
  <c r="A17" i="6"/>
  <c r="B56" i="4"/>
  <c r="A39" i="6" s="1"/>
  <c r="B68" i="4"/>
  <c r="A49" i="6" s="1"/>
  <c r="G64" i="6"/>
  <c r="A24" i="6"/>
  <c r="A14" i="6"/>
  <c r="G43" i="4"/>
  <c r="G37" i="4"/>
  <c r="B64" i="4"/>
  <c r="A46" i="6" s="1"/>
  <c r="G74" i="4"/>
  <c r="A16" i="6"/>
  <c r="G67" i="4"/>
  <c r="B33" i="4"/>
  <c r="A20" i="6" s="1"/>
  <c r="G49" i="4"/>
  <c r="G69" i="6" l="1" a="1"/>
  <c r="G69" i="6" s="1"/>
  <c r="H69" i="6" s="1"/>
  <c r="B53" i="4"/>
  <c r="A37" i="6" s="1"/>
  <c r="B65" i="4"/>
  <c r="A47" i="6" s="1"/>
  <c r="B71" i="4"/>
  <c r="A52" i="6" s="1"/>
  <c r="B59" i="4"/>
  <c r="A42" i="6" s="1"/>
  <c r="A27" i="6"/>
  <c r="B58" i="4"/>
  <c r="A41" i="6" s="1"/>
  <c r="A26" i="6"/>
  <c r="B70" i="4"/>
  <c r="A51" i="6" s="1"/>
  <c r="B52" i="4"/>
  <c r="A36" i="6" s="1"/>
  <c r="C68" i="6"/>
  <c r="H66" i="6"/>
  <c r="D66" i="6" s="1"/>
  <c r="C52" i="6"/>
  <c r="C49" i="6"/>
  <c r="D31" i="4"/>
  <c r="D74" i="4"/>
  <c r="D49" i="4"/>
  <c r="C39" i="6"/>
  <c r="D46" i="6"/>
  <c r="C46" i="6"/>
  <c r="H65" i="6"/>
  <c r="C2" i="6"/>
  <c r="C5" i="6"/>
  <c r="C25" i="6"/>
  <c r="C67" i="6"/>
  <c r="C47" i="6"/>
  <c r="C66" i="6"/>
  <c r="D42" i="6"/>
  <c r="C42" i="6"/>
  <c r="C32" i="6"/>
  <c r="H54" i="6"/>
  <c r="F60" i="6"/>
  <c r="H60" i="6" s="1"/>
  <c r="F55" i="6"/>
  <c r="F57" i="6"/>
  <c r="H57" i="6" s="1"/>
  <c r="F59" i="6"/>
  <c r="H59" i="6" s="1"/>
  <c r="F62" i="6"/>
  <c r="H62" i="6" s="1"/>
  <c r="F58" i="6"/>
  <c r="H58" i="6" s="1"/>
  <c r="F63" i="6"/>
  <c r="H63" i="6" s="1"/>
  <c r="D40" i="6"/>
  <c r="C40" i="6"/>
  <c r="C50" i="6"/>
  <c r="C30" i="6"/>
  <c r="D30" i="6"/>
  <c r="C45" i="6"/>
  <c r="D45" i="6"/>
  <c r="C35" i="6"/>
  <c r="C69" i="6"/>
  <c r="B64" i="6"/>
  <c r="H64" i="6"/>
  <c r="D65" i="6" l="1"/>
  <c r="C65" i="6"/>
  <c r="F56" i="6"/>
  <c r="H56" i="6" s="1"/>
  <c r="H55" i="6"/>
  <c r="D63" i="6"/>
  <c r="C63" i="6"/>
  <c r="D57" i="6"/>
  <c r="C57" i="6"/>
  <c r="D59" i="6"/>
  <c r="C59" i="6"/>
  <c r="C54" i="6"/>
  <c r="D54" i="6"/>
  <c r="D58" i="6"/>
  <c r="C58" i="6"/>
  <c r="D62" i="6"/>
  <c r="C62" i="6"/>
  <c r="D60" i="6"/>
  <c r="C60" i="6"/>
  <c r="C64" i="6"/>
  <c r="D64" i="6"/>
  <c r="H70" i="6" l="1"/>
  <c r="D2" i="6" s="1"/>
  <c r="D56" i="6"/>
  <c r="C56" i="6"/>
  <c r="D55" i="6"/>
  <c r="C55"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<sst xmlns="http://schemas.openxmlformats.org/spreadsheetml/2006/main" count="22319" uniqueCount="15826">
  <si>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</si>
  <si>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</si>
  <si>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</si>
  <si>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</si>
  <si>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</si>
  <si>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</si>
  <si>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</si>
  <si>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</si>
  <si>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</si>
  <si>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</si>
  <si>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</si>
  <si>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</si>
  <si>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</si>
  <si>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</si>
  <si>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</si>
  <si>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</si>
  <si>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</si>
  <si>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</si>
  <si>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</si>
  <si>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</si>
  <si>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</si>
  <si>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</si>
  <si>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</si>
  <si>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</si>
  <si>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</si>
  <si>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</si>
  <si>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</si>
  <si>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</si>
  <si>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</si>
  <si>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</si>
  <si>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</si>
  <si>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</si>
  <si>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</si>
  <si>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</si>
  <si>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</si>
  <si>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</si>
  <si>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</si>
  <si>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</si>
  <si>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</si>
  <si>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</si>
  <si>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</si>
  <si>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</si>
  <si>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</si>
  <si>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</si>
  <si>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</si>
  <si>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</si>
  <si>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</si>
  <si>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</si>
  <si>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</si>
  <si>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</si>
  <si>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</si>
  <si>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</si>
  <si>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</si>
  <si>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</si>
  <si>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</si>
  <si>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</si>
  <si>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</si>
  <si>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</si>
  <si>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</si>
  <si>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</si>
  <si>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</si>
  <si>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</si>
  <si>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</si>
  <si>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</si>
  <si>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</si>
  <si>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</si>
  <si>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</si>
  <si>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</si>
  <si>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</si>
  <si>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</si>
  <si>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</si>
  <si>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</si>
  <si>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</si>
  <si>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</si>
  <si>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</si>
  <si>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</si>
  <si>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</si>
  <si>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</si>
  <si>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</si>
  <si>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</si>
  <si>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</si>
  <si>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</si>
  <si>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</si>
  <si>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</si>
  <si>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</si>
  <si>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</si>
  <si>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</si>
  <si>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</si>
  <si>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</si>
  <si>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</si>
  <si>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</si>
  <si>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</si>
  <si>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</si>
  <si>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</si>
  <si>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</si>
  <si>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</si>
  <si>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</si>
  <si>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</si>
  <si>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</si>
  <si>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</si>
  <si>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</si>
  <si>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</si>
  <si>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</si>
  <si>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</si>
  <si>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</si>
  <si>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</si>
  <si>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</si>
  <si>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</si>
  <si>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</si>
  <si>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</si>
  <si>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</si>
  <si>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</si>
  <si>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</si>
  <si>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</si>
  <si>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</si>
  <si>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</si>
  <si>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</si>
  <si>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</si>
  <si>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</si>
  <si>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</si>
  <si>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</si>
  <si>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</si>
  <si>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</si>
  <si>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</si>
  <si>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</si>
  <si>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</si>
  <si>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</si>
  <si>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</si>
  <si>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</si>
  <si>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</si>
  <si>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</si>
  <si>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</si>
  <si>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</si>
  <si>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</si>
  <si>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</si>
  <si>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</si>
  <si>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</si>
  <si>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</si>
  <si>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</si>
  <si>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</si>
  <si>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</si>
  <si>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</si>
  <si>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</si>
  <si>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</si>
  <si>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</si>
  <si>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</si>
  <si>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</si>
  <si>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</si>
  <si>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</si>
  <si>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</si>
  <si>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</si>
  <si>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</si>
  <si>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</si>
  <si>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</si>
  <si>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</si>
  <si>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</si>
  <si>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</si>
  <si>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</si>
  <si>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</si>
  <si>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</si>
  <si>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</si>
  <si>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</si>
  <si>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</si>
  <si>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</si>
  <si>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</si>
  <si>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</si>
  <si>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</si>
  <si>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</si>
  <si>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</si>
  <si>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</si>
  <si>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</si>
  <si>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</si>
  <si>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</si>
  <si>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</si>
  <si>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</si>
  <si>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</si>
  <si>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</si>
  <si>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</si>
  <si>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</si>
  <si>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</si>
  <si>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</si>
  <si>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</si>
  <si>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</si>
  <si>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</si>
  <si>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</si>
  <si>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</si>
  <si>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</si>
  <si>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</si>
  <si>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</si>
  <si>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</si>
  <si>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</si>
  <si>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</si>
  <si>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</si>
  <si>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</si>
  <si>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</si>
  <si>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</si>
  <si>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</si>
  <si>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</si>
  <si>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</si>
  <si>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</si>
  <si>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</si>
  <si>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</si>
  <si>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</si>
  <si>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</si>
  <si>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</si>
  <si>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</si>
  <si>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</si>
  <si>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</si>
  <si>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</si>
  <si>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</si>
  <si>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</si>
  <si>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</si>
  <si>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</si>
  <si>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</si>
  <si>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</si>
  <si>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</si>
  <si>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</si>
  <si>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</si>
  <si>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</si>
  <si>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</si>
  <si>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</si>
  <si>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</si>
  <si>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</si>
  <si>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</si>
  <si>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</si>
  <si>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</si>
  <si>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</si>
  <si>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</si>
  <si>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</si>
  <si>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</si>
  <si>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</si>
  <si>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</si>
  <si>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</si>
  <si>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</si>
  <si>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</si>
  <si>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</si>
  <si>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</si>
  <si>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</si>
  <si>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</si>
  <si>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</si>
  <si>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</si>
  <si>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</si>
  <si>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</si>
  <si>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</si>
  <si>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</si>
  <si>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</si>
  <si>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</si>
  <si>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</si>
  <si>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</si>
  <si>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</si>
  <si>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</si>
  <si>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</si>
  <si>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</si>
  <si>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</si>
  <si>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</si>
  <si>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</si>
  <si>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</si>
  <si>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</si>
  <si>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</si>
  <si>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</si>
  <si>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</si>
  <si>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</si>
  <si>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</si>
  <si>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</si>
  <si>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</si>
  <si>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</si>
  <si>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</si>
  <si>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</si>
  <si>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</si>
  <si>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</si>
  <si>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</si>
  <si>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</si>
  <si>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</si>
  <si>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</si>
  <si>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</si>
  <si>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</si>
  <si>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</si>
  <si>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</si>
  <si>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</si>
  <si>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</si>
  <si>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</si>
  <si>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</si>
  <si>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</si>
  <si>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</si>
  <si>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</si>
  <si>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</si>
  <si>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</si>
  <si>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</si>
  <si>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</si>
  <si>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</si>
  <si>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</si>
  <si>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</si>
  <si>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</si>
  <si>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</si>
  <si>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</si>
  <si>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</si>
  <si>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</si>
  <si>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</si>
  <si>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</si>
  <si>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</si>
  <si>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</si>
  <si>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</si>
  <si>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</si>
  <si>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</si>
  <si>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</si>
  <si>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</si>
  <si>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</si>
  <si>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</si>
  <si>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</si>
  <si>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</si>
  <si>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</si>
  <si>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</si>
  <si>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</si>
  <si>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</si>
  <si>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</si>
  <si>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</si>
  <si>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</si>
  <si>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</si>
  <si>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</si>
  <si>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</si>
  <si>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</si>
  <si>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</si>
  <si>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</si>
  <si>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</si>
  <si>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</si>
  <si>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</si>
  <si>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</si>
  <si>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</si>
  <si>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</si>
  <si>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</si>
  <si>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</si>
  <si>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</si>
  <si>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</si>
  <si>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</si>
  <si>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</si>
  <si>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</si>
  <si>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</si>
  <si>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</si>
  <si>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</si>
  <si>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</si>
  <si>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</si>
  <si>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</si>
  <si>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</si>
  <si>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</si>
  <si>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</si>
  <si>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</si>
  <si>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</si>
  <si>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</si>
  <si>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</si>
  <si>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</si>
  <si>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</si>
  <si>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</si>
  <si>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</si>
  <si>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</si>
  <si>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</si>
  <si>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</si>
  <si>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</si>
  <si>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</si>
  <si>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</si>
  <si>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</si>
  <si>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</si>
  <si>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</si>
  <si>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</si>
  <si>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</si>
  <si>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</si>
  <si>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</si>
  <si>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</si>
  <si>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</si>
  <si>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</si>
  <si>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</si>
  <si>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</si>
  <si>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</si>
  <si>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</si>
  <si>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</si>
  <si>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</si>
  <si>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</si>
  <si>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</si>
  <si>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</si>
  <si>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</si>
  <si>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</si>
  <si>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</si>
  <si>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</si>
  <si>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</si>
  <si>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</si>
  <si>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</si>
  <si>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</si>
  <si>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</si>
  <si>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</si>
  <si>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</si>
  <si>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</si>
  <si>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</si>
  <si>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</si>
  <si>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</si>
  <si>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</si>
  <si>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</si>
  <si>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</si>
  <si>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</si>
  <si>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</si>
  <si>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</si>
  <si>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</si>
  <si>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</si>
  <si>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</si>
  <si>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</si>
  <si>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</si>
  <si>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</si>
  <si>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</si>
  <si>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</si>
  <si>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</si>
  <si>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</si>
  <si>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</si>
  <si>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</si>
  <si>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</si>
  <si>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</si>
  <si>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</si>
  <si>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</si>
  <si>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</si>
  <si>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</si>
  <si>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</si>
  <si>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</si>
  <si>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</si>
  <si>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</si>
  <si>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</si>
  <si>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</si>
  <si>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</si>
  <si>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</si>
  <si>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</si>
  <si>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</si>
  <si>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</si>
  <si>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</si>
  <si>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</si>
  <si>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</si>
  <si>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</si>
  <si>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</si>
  <si>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</si>
  <si>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</si>
  <si>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</si>
  <si>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</si>
  <si>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</si>
  <si>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</si>
  <si>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</si>
  <si>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</si>
  <si>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</si>
  <si>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</si>
  <si>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</si>
  <si>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</si>
  <si>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</si>
  <si>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</si>
  <si>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</si>
  <si>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</si>
  <si>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</si>
  <si>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</si>
  <si>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</si>
  <si>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</si>
  <si>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</si>
  <si>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</si>
  <si>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</si>
  <si>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</si>
  <si>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</si>
  <si>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</si>
  <si>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</si>
  <si>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</si>
  <si>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</si>
  <si>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</si>
  <si>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</si>
  <si>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</si>
  <si>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</si>
  <si>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</si>
  <si>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</si>
  <si>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</si>
  <si>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</si>
  <si>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</si>
  <si>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</si>
  <si>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</si>
  <si>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</si>
  <si>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</si>
  <si>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</si>
  <si>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</si>
  <si>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</si>
  <si>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</si>
  <si>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</si>
  <si>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</si>
  <si>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</si>
  <si>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</si>
  <si>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</si>
  <si>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</si>
  <si>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</si>
  <si>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</si>
  <si>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</si>
  <si>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</si>
  <si>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</si>
  <si>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</si>
  <si>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</si>
  <si>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</si>
  <si>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</si>
  <si>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</si>
  <si>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</si>
  <si>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</si>
  <si>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</si>
  <si>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</si>
  <si>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</si>
  <si>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</si>
  <si>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</si>
  <si>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</si>
  <si>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</si>
  <si>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</si>
  <si>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</si>
  <si>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</si>
  <si>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</si>
  <si>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</si>
  <si>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</si>
  <si>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</si>
  <si>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</si>
  <si>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</si>
  <si>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</si>
  <si>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</si>
  <si>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</si>
  <si>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</si>
  <si>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</si>
  <si>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</si>
  <si>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</si>
  <si>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</si>
  <si>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</si>
  <si>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</si>
  <si>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</si>
  <si>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</si>
  <si>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</si>
  <si>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</si>
  <si>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</si>
  <si>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</si>
  <si>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</si>
  <si>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</si>
  <si>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</si>
  <si>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</si>
  <si>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</si>
  <si>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</si>
  <si>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</si>
  <si>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</si>
  <si>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</si>
  <si>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</si>
  <si>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</si>
  <si>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</si>
  <si>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</si>
  <si>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</si>
  <si>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</si>
  <si>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</si>
  <si>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</si>
  <si>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</si>
  <si>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</si>
  <si>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</si>
  <si>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</si>
  <si>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</si>
  <si>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</si>
  <si>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</si>
  <si>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</si>
  <si>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</si>
  <si>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</si>
  <si>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</si>
  <si>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</si>
  <si>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</si>
  <si>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</si>
  <si>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</si>
  <si>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</si>
  <si>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</si>
  <si>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</si>
  <si>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</si>
  <si>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</si>
  <si>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</si>
  <si>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</si>
  <si>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</si>
  <si>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</si>
  <si>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</si>
  <si>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</si>
  <si>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</si>
  <si>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</si>
  <si>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</si>
  <si>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</si>
  <si>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</si>
  <si>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</si>
  <si>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</si>
  <si>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</si>
  <si>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</si>
  <si>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</si>
  <si>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</si>
  <si>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</si>
  <si>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</si>
  <si>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</si>
  <si>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</si>
  <si>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</si>
  <si>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</si>
  <si>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</si>
  <si>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</si>
  <si>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</si>
  <si>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</si>
  <si>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</si>
  <si>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</si>
  <si>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</si>
  <si>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</si>
  <si>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</si>
  <si>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</si>
  <si>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</si>
  <si>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</si>
  <si>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</si>
  <si>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</si>
  <si>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</si>
  <si>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</si>
  <si>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</si>
  <si>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</si>
  <si>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</si>
  <si>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</si>
  <si>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</si>
  <si>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</si>
  <si>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</si>
  <si>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</si>
  <si>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</si>
  <si>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</si>
  <si>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</si>
  <si>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</si>
  <si>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</si>
  <si>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</si>
  <si>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</si>
  <si>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</si>
  <si>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</si>
  <si>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</si>
  <si>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</si>
  <si>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</si>
  <si>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</si>
  <si>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</si>
  <si>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</si>
  <si>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</si>
  <si>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</si>
  <si>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</si>
  <si>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</si>
  <si>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</si>
  <si>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</si>
  <si>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</si>
  <si>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</si>
  <si>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</si>
  <si>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</si>
  <si>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</si>
  <si>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</si>
  <si>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</si>
  <si>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</si>
  <si>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</si>
  <si>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</si>
  <si>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</si>
  <si>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</si>
  <si>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</si>
  <si>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</si>
  <si>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</si>
  <si>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</si>
  <si>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</si>
  <si>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</si>
  <si>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</si>
  <si>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</si>
  <si>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</si>
  <si>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</si>
  <si>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</si>
  <si>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</si>
  <si>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</si>
  <si>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</si>
  <si>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</si>
  <si>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</si>
  <si>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</si>
  <si>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</si>
  <si>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</si>
  <si>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</si>
  <si>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</si>
  <si>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</si>
  <si>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</si>
  <si>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</si>
  <si>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</si>
  <si>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</si>
  <si>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</si>
  <si>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</si>
  <si>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</si>
  <si>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</si>
  <si>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</si>
  <si>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</si>
  <si>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</si>
  <si>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</si>
  <si>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</si>
  <si>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</si>
  <si>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</si>
  <si>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</si>
  <si>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</si>
  <si>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</si>
  <si>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</si>
  <si>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</si>
  <si>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</si>
  <si>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</si>
  <si>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</si>
  <si>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</si>
  <si>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</si>
  <si>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</si>
  <si>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</si>
  <si>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</si>
  <si>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</si>
  <si>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</si>
  <si>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</si>
  <si>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</si>
  <si>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</si>
  <si>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</si>
  <si>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</si>
  <si>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</si>
  <si>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</si>
  <si>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</si>
  <si>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</si>
  <si>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</si>
  <si>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</si>
  <si>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</si>
  <si>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</si>
  <si>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</si>
  <si>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</si>
  <si>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</si>
  <si>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</si>
  <si>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</si>
  <si>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</si>
  <si>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</si>
  <si>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</si>
  <si>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</si>
  <si>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</si>
  <si>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</si>
  <si>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</si>
  <si>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</si>
  <si>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</si>
  <si>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</si>
  <si>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</si>
  <si>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</si>
  <si>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</si>
  <si>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</si>
  <si>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</si>
  <si>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</si>
  <si>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</si>
  <si>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</si>
  <si>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</si>
  <si>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</si>
  <si>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</si>
  <si>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</si>
  <si>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</si>
  <si>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</si>
  <si>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</si>
  <si>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</si>
  <si>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</si>
  <si>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</si>
  <si>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</si>
  <si>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</si>
  <si>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</si>
  <si>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</si>
  <si>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</si>
  <si>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</si>
  <si>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</si>
  <si>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</si>
  <si>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</si>
  <si>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</si>
  <si>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</si>
  <si>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</si>
  <si>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</si>
  <si>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</si>
  <si>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</si>
  <si>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</si>
  <si>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</si>
  <si>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</si>
  <si>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</si>
  <si>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</si>
  <si>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</si>
  <si>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</si>
  <si>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</si>
  <si>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</si>
  <si>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</si>
  <si>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</si>
  <si>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</si>
  <si>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</si>
  <si>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</si>
  <si>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</si>
  <si>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</si>
  <si>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</si>
  <si>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</si>
  <si>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</si>
  <si>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</si>
  <si>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</si>
  <si>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</si>
  <si>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</si>
  <si>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</si>
  <si>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</si>
  <si>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</si>
  <si>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</si>
  <si>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</si>
  <si>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</si>
  <si>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</si>
  <si>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</si>
  <si>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</si>
  <si>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</si>
  <si>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</si>
  <si>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</si>
  <si>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</si>
  <si>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</si>
  <si>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</si>
  <si>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</si>
  <si>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</si>
  <si>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</si>
  <si>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</si>
  <si>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</si>
  <si>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</si>
  <si>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</si>
  <si>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</si>
  <si>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</si>
  <si>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</si>
  <si>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</si>
  <si>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</si>
  <si>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</si>
  <si>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</si>
  <si>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</si>
  <si>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</si>
  <si>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</si>
  <si>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</si>
  <si>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</si>
  <si>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</si>
  <si>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</si>
  <si>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</si>
  <si>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</si>
  <si>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</si>
  <si>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</si>
  <si>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</si>
  <si>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</si>
  <si>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</si>
  <si>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</si>
  <si>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</si>
  <si>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</si>
  <si>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</si>
  <si>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</si>
  <si>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</si>
  <si>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</si>
  <si>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</si>
  <si>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</si>
  <si>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</si>
  <si>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</si>
  <si>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</si>
  <si>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</si>
  <si>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</si>
  <si>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</si>
  <si>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</si>
  <si>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</si>
  <si>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</si>
  <si>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</si>
  <si>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</si>
  <si>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</si>
  <si>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</si>
  <si>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</si>
  <si>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</si>
  <si>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</si>
  <si>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</si>
  <si>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</si>
  <si>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</si>
  <si>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</si>
  <si>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</si>
  <si>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</si>
  <si>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</si>
  <si>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</si>
  <si>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</si>
  <si>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</si>
  <si>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</si>
  <si>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</si>
  <si>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</si>
  <si>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</si>
  <si>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</si>
  <si>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</si>
  <si>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</si>
  <si>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</si>
  <si>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</si>
  <si>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</si>
  <si>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</si>
  <si>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</si>
  <si>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</si>
  <si>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</si>
  <si>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</si>
  <si>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</si>
  <si>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</si>
  <si>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</si>
  <si>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</si>
  <si>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</si>
  <si>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</si>
  <si>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</si>
  <si>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</si>
  <si>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</si>
  <si>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</si>
  <si>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</si>
  <si>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</si>
  <si>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</si>
  <si>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</si>
  <si>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</si>
  <si>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</si>
  <si>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</si>
  <si>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</si>
  <si>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</si>
  <si>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</si>
  <si>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</si>
  <si>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</si>
  <si>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</si>
  <si>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</si>
  <si>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</si>
  <si>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</si>
  <si>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</si>
  <si>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</si>
  <si>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</si>
  <si>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</si>
  <si>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</si>
  <si>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</si>
  <si>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</si>
  <si>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</si>
  <si>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</si>
  <si>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</si>
  <si>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</si>
  <si>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</si>
  <si>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</si>
  <si>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</si>
  <si>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</si>
  <si>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</si>
  <si>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</si>
  <si>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</si>
  <si>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</si>
  <si>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</si>
  <si>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</si>
  <si>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</si>
  <si>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</si>
  <si>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</si>
  <si>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</si>
  <si>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</si>
  <si>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</si>
  <si>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</si>
  <si>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</si>
  <si>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</si>
  <si>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</si>
  <si>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</si>
  <si>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</si>
  <si>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</si>
  <si>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</si>
  <si>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</si>
  <si>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</si>
  <si>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</si>
  <si>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</si>
  <si>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</si>
  <si>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</si>
  <si>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</si>
  <si>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</si>
  <si>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</si>
  <si>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</si>
  <si>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</si>
  <si>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</si>
  <si>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</si>
  <si>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</si>
  <si>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</si>
  <si>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</si>
  <si>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</si>
  <si>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</si>
  <si>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</si>
  <si>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</si>
  <si>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</si>
  <si>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</si>
  <si>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</si>
  <si>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</si>
  <si>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</si>
  <si>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</si>
  <si>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</si>
  <si>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</si>
  <si>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</si>
  <si>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</si>
  <si>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</si>
  <si>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</si>
  <si>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</si>
  <si>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</si>
  <si>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</si>
  <si>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</si>
  <si>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</si>
  <si>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</si>
  <si>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</si>
  <si>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</si>
  <si>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</si>
  <si>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</si>
  <si>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</si>
  <si>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</si>
  <si>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</si>
  <si>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</si>
  <si>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</si>
  <si>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</si>
  <si>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</si>
  <si>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</si>
  <si>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</si>
  <si>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</si>
  <si>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</si>
  <si>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</si>
  <si>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</si>
  <si>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</si>
  <si>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</si>
  <si>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</si>
  <si>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</si>
  <si>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</si>
  <si>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</si>
  <si>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</si>
  <si>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</si>
  <si>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</si>
  <si>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</si>
  <si>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</si>
  <si>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</si>
  <si>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</si>
  <si>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</si>
  <si>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</si>
  <si>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</si>
  <si>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</si>
  <si>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</si>
  <si>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</si>
  <si>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</si>
  <si>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</si>
  <si>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</si>
  <si>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</si>
  <si>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</si>
  <si>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</si>
  <si>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</si>
  <si>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</si>
  <si>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</si>
  <si>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</si>
  <si>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</si>
  <si>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</si>
  <si>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</si>
  <si>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</si>
  <si>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</si>
  <si>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</si>
  <si>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</si>
  <si>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</si>
  <si>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</si>
  <si>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</si>
  <si>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</si>
  <si>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</si>
  <si>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</si>
  <si>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</si>
  <si>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</si>
  <si>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</si>
  <si>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</si>
  <si>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</si>
  <si>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</si>
  <si>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</si>
  <si>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</si>
  <si>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</si>
  <si>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</si>
  <si>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</si>
  <si>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</si>
  <si>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</si>
  <si>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</si>
  <si>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</si>
  <si>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</si>
  <si>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</si>
  <si>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</si>
  <si>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</si>
  <si>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</si>
  <si>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</si>
  <si>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</si>
  <si>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</si>
  <si>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</si>
  <si>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</si>
  <si>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</si>
  <si>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</si>
  <si>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</si>
  <si>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</si>
  <si>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</si>
  <si>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</si>
  <si>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</si>
  <si>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</si>
  <si>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</si>
  <si>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</si>
  <si>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</si>
  <si>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</si>
  <si>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</si>
  <si>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</si>
  <si>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</si>
  <si>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</si>
  <si>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</si>
  <si>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</si>
  <si>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</si>
  <si>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</si>
  <si>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</si>
  <si>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</si>
  <si>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</si>
  <si>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</si>
  <si>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</si>
  <si>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</si>
  <si>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</si>
  <si>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</si>
  <si>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</si>
  <si>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</si>
  <si>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</si>
  <si>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</si>
  <si>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</si>
  <si>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</si>
  <si>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</si>
  <si>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</si>
  <si>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</si>
  <si>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</si>
  <si>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</si>
  <si>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</si>
  <si>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</si>
  <si>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</si>
  <si>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</si>
  <si>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</si>
  <si>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</si>
  <si>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</si>
  <si>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</si>
  <si>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</si>
  <si>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</si>
  <si>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</si>
  <si>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</si>
  <si>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</si>
  <si>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</si>
  <si>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</si>
  <si>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</si>
  <si>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</si>
  <si>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</si>
  <si>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</si>
  <si>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</si>
  <si>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</si>
  <si>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</si>
  <si>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</si>
  <si>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</si>
  <si>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</si>
  <si>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</si>
  <si>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</si>
  <si>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</si>
  <si>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</si>
  <si>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</si>
  <si>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</si>
  <si>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</si>
  <si>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</si>
  <si>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</si>
  <si>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</si>
  <si>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</si>
  <si>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</si>
  <si>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</si>
  <si>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</si>
  <si>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</si>
  <si>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</si>
  <si>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</si>
  <si>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</si>
  <si>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</si>
  <si>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</si>
  <si>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</si>
  <si>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</si>
  <si>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</si>
  <si>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</si>
  <si>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</si>
  <si>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</si>
  <si>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</si>
  <si>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</si>
  <si>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</si>
  <si>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</si>
  <si>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</si>
  <si>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</si>
  <si>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</si>
  <si>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</si>
  <si>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</si>
  <si>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</si>
  <si>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</si>
  <si>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</si>
  <si>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</si>
  <si>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</si>
  <si>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</si>
  <si>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</si>
  <si>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</si>
  <si>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</si>
  <si>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</si>
  <si>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</si>
  <si>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</si>
  <si>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</si>
  <si>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</si>
  <si>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</si>
  <si>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</si>
  <si>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</si>
  <si>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</si>
  <si>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</si>
  <si>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</si>
  <si>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</si>
  <si>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</si>
  <si>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</si>
  <si>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</si>
  <si>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</si>
  <si>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</si>
  <si>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</si>
  <si>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</si>
  <si>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</si>
  <si>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</si>
  <si>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</si>
  <si>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</si>
  <si>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</si>
  <si>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</si>
  <si>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</si>
  <si>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</si>
  <si>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</si>
  <si>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</si>
  <si>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</si>
  <si>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</si>
  <si>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</si>
  <si>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</si>
  <si>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</si>
  <si>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</si>
  <si>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</si>
  <si>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</si>
  <si>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</si>
  <si>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</si>
  <si>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</si>
  <si>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</si>
  <si>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</si>
  <si>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</si>
  <si>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</si>
  <si>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</si>
  <si>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</si>
  <si>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</si>
  <si>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</si>
  <si>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</si>
  <si>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</si>
  <si>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</si>
  <si>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</si>
  <si>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</si>
  <si>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</si>
  <si>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</si>
  <si>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</si>
  <si>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</si>
  <si>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</si>
  <si>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</si>
  <si>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</si>
  <si>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</si>
  <si>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</si>
  <si>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</si>
  <si>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</si>
  <si>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</si>
  <si>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</si>
  <si>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</si>
  <si>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</si>
  <si>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</si>
  <si>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</si>
  <si>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</si>
  <si>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</si>
  <si>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</si>
  <si>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</si>
  <si>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</si>
  <si>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</si>
  <si>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</si>
  <si>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</si>
  <si>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</si>
  <si>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</si>
  <si>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</si>
  <si>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</si>
  <si>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</si>
  <si>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</si>
  <si>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</si>
  <si>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</si>
  <si>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</si>
  <si>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</si>
  <si>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</si>
  <si>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</si>
  <si>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</si>
  <si>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</si>
  <si>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</si>
  <si>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</si>
  <si>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</si>
  <si>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</si>
  <si>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</si>
  <si>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</si>
  <si>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</si>
  <si>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</si>
  <si>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</si>
  <si>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</si>
  <si>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</si>
  <si>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</si>
  <si>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</si>
  <si>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</si>
  <si>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</si>
  <si>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</si>
  <si>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</si>
  <si>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</si>
  <si>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</si>
  <si>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</si>
  <si>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</si>
  <si>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</si>
  <si>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</si>
  <si>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</si>
  <si>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</si>
  <si>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</si>
  <si>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</si>
  <si>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</si>
  <si>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</si>
  <si>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</si>
  <si>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</si>
  <si>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</si>
  <si>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</si>
  <si>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</si>
  <si>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</si>
  <si>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</si>
  <si>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</si>
  <si>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</si>
  <si>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</si>
  <si>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</si>
  <si>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</si>
  <si>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</si>
  <si>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</si>
  <si>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</si>
  <si>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</si>
  <si>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</si>
  <si>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</si>
  <si>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</si>
  <si>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</si>
  <si>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</si>
  <si>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</si>
  <si>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</si>
  <si>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</si>
  <si>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</si>
  <si>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</si>
  <si>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</si>
  <si>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</si>
  <si>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</si>
  <si>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</si>
  <si>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</si>
  <si>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</si>
  <si>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</si>
  <si>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</si>
  <si>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</si>
  <si>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</si>
  <si>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</si>
  <si>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</si>
  <si>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</si>
  <si>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</si>
  <si>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</si>
  <si>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</si>
  <si>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</si>
  <si>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</si>
  <si>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</si>
  <si>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</si>
  <si>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</si>
  <si>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</si>
  <si>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</si>
  <si>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</si>
  <si>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</si>
  <si>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</si>
  <si>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</si>
  <si>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</si>
  <si>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</si>
  <si>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</si>
  <si>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</si>
  <si>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</si>
  <si>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</si>
  <si>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</si>
  <si>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</si>
  <si>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</si>
  <si>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</si>
  <si>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</si>
  <si>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</si>
  <si>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</si>
  <si>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</si>
  <si>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</si>
  <si>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</si>
  <si>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</si>
  <si>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</si>
  <si>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</si>
  <si>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</si>
  <si>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</si>
  <si>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</si>
  <si>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</si>
  <si>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</si>
  <si>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</si>
  <si>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</si>
  <si>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</si>
  <si>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</si>
  <si>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</si>
  <si>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</si>
  <si>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</si>
  <si>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</si>
  <si>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</si>
  <si>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</si>
  <si>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</si>
  <si>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</si>
  <si>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</si>
  <si>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</si>
  <si>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</si>
  <si>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</si>
  <si>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</si>
  <si>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</si>
  <si>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</si>
  <si>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</si>
  <si>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</si>
  <si>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</si>
  <si>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</si>
  <si>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</si>
  <si>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</si>
  <si>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</si>
  <si>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</si>
  <si>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</si>
  <si>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</si>
  <si>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</si>
  <si>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</si>
  <si>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</si>
  <si>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</si>
  <si>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</si>
  <si>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</si>
  <si>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</si>
  <si>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</si>
  <si>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</si>
  <si>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</si>
  <si>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</si>
  <si>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</si>
  <si>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</si>
  <si>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</si>
  <si>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</si>
  <si>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</si>
  <si>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</si>
  <si>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</si>
  <si>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</si>
  <si>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</si>
  <si>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</si>
  <si>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</si>
  <si>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</si>
  <si>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</si>
  <si>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</si>
  <si>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</si>
  <si>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</si>
  <si>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</si>
  <si>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</si>
  <si>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</si>
  <si>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</si>
  <si>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</si>
  <si>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</si>
  <si>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</si>
  <si>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</si>
  <si>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</si>
  <si>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</si>
  <si>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</si>
  <si>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</si>
  <si>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</si>
  <si>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</si>
  <si>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</si>
  <si>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</si>
  <si>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</si>
  <si>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</si>
  <si>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</si>
  <si>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</si>
  <si>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</si>
  <si>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</si>
  <si>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</si>
  <si>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</si>
  <si>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</si>
  <si>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</si>
  <si>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</si>
  <si>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</si>
  <si>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</si>
  <si>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</si>
  <si>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</si>
  <si>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</si>
  <si>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</si>
  <si>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</si>
  <si>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</si>
  <si>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</si>
  <si>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</si>
  <si>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</si>
  <si>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</si>
  <si>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</si>
  <si>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</si>
  <si>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</si>
  <si>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</si>
  <si>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</si>
  <si>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</si>
  <si>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</si>
  <si>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</si>
  <si>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</si>
  <si>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</si>
  <si>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</si>
  <si>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</si>
  <si>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</si>
  <si>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</si>
  <si>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</si>
  <si>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</si>
  <si>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</si>
  <si>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</si>
  <si>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</si>
  <si>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</si>
  <si>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</si>
  <si>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</si>
  <si>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</si>
  <si>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</si>
  <si>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</si>
  <si>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</si>
  <si>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</si>
  <si>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</si>
  <si>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</si>
  <si>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</si>
  <si>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</si>
  <si>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</si>
  <si>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</si>
  <si>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</si>
  <si>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</si>
  <si>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</si>
  <si>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</si>
  <si>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</si>
  <si>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</si>
  <si>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</si>
  <si>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</si>
  <si>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</si>
  <si>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</si>
  <si>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</si>
  <si>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</si>
  <si>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</si>
  <si>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</si>
  <si>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</si>
  <si>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</si>
  <si>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</si>
  <si>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</si>
  <si>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</si>
  <si>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</si>
  <si>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</si>
  <si>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</si>
  <si>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</si>
  <si>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</si>
  <si>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</si>
  <si>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</si>
  <si>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</si>
  <si>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</si>
  <si>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</si>
  <si>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</si>
  <si>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</si>
  <si>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</si>
  <si>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</si>
  <si>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</si>
  <si>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</si>
  <si>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</si>
  <si>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</si>
  <si>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</si>
  <si>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</si>
  <si>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</si>
  <si>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</si>
  <si>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</si>
  <si>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</si>
  <si>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</si>
  <si>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</si>
  <si>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</si>
  <si>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</si>
  <si>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</si>
  <si>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</si>
  <si>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</si>
  <si>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</si>
  <si>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</si>
  <si>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</si>
  <si>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</si>
  <si>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</si>
  <si>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</si>
  <si>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</si>
  <si>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</si>
  <si>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</si>
  <si>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</si>
  <si>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</si>
  <si>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</si>
  <si>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</si>
  <si>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</si>
  <si>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</si>
  <si>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</si>
  <si>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</si>
  <si>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</si>
  <si>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</si>
  <si>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</si>
  <si>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</si>
  <si>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</si>
  <si>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</si>
  <si>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</si>
  <si>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</si>
  <si>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</si>
  <si>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</si>
  <si>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</si>
  <si>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</si>
  <si>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</si>
  <si>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</si>
  <si>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</si>
  <si>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</si>
  <si>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</si>
  <si>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</si>
  <si>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</si>
  <si>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</si>
  <si>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</si>
  <si>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</si>
  <si>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</si>
  <si>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</si>
  <si>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</si>
  <si>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</si>
  <si>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</si>
  <si>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</si>
  <si>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</si>
  <si>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</si>
  <si>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</si>
  <si>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</si>
  <si>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</si>
  <si>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</si>
  <si>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</si>
  <si>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</si>
  <si>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</si>
  <si>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</si>
  <si>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</si>
  <si>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</si>
  <si>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</si>
  <si>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</si>
  <si>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</si>
  <si>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</si>
  <si>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</si>
  <si>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</si>
  <si>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</si>
  <si>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</si>
  <si>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</si>
  <si>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</si>
  <si>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</si>
  <si>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</si>
  <si>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</si>
  <si>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</si>
  <si>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</si>
  <si>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</si>
  <si>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</si>
  <si>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</si>
  <si>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</si>
  <si>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</si>
  <si>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</si>
  <si>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</si>
  <si>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</si>
  <si>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</si>
  <si>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</si>
  <si>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</si>
  <si>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</si>
  <si>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</si>
  <si>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</si>
  <si>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</si>
  <si>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</si>
  <si>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</si>
  <si>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</si>
  <si>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</si>
  <si>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</si>
  <si>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</si>
  <si>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</si>
  <si>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</si>
  <si>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</si>
  <si>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</si>
  <si>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</si>
  <si>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</si>
  <si>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</si>
  <si>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</si>
  <si>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</si>
  <si>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</si>
  <si>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</si>
  <si>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</si>
  <si>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</si>
  <si>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</si>
  <si>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</si>
  <si>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</si>
  <si>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</si>
  <si>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</si>
  <si>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</si>
  <si>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</si>
  <si>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</si>
  <si>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</si>
  <si>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</si>
  <si>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</si>
  <si>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</si>
  <si>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</si>
  <si>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</si>
  <si>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</si>
  <si>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</si>
  <si>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</si>
  <si>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</si>
  <si>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</si>
  <si>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</si>
  <si>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</si>
  <si>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</si>
  <si>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</si>
  <si>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</si>
  <si>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</si>
  <si>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</si>
  <si>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</si>
  <si>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</si>
  <si>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</si>
  <si>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</si>
  <si>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</si>
  <si>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</si>
  <si>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</si>
  <si>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</si>
  <si>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</si>
  <si>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</si>
  <si>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</si>
  <si>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</si>
  <si>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</si>
  <si>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</si>
  <si>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</si>
  <si>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</si>
  <si>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</si>
  <si>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</si>
  <si>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</si>
  <si>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</si>
  <si>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</si>
  <si>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</si>
  <si>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</si>
  <si>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</si>
  <si>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</si>
  <si>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</si>
  <si>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</si>
  <si>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</si>
  <si>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</si>
  <si>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</si>
  <si>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</si>
  <si>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</si>
  <si>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</si>
  <si>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</si>
  <si>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</si>
  <si>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</si>
  <si>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</si>
  <si>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</si>
  <si>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</si>
  <si>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</si>
  <si>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</si>
  <si>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</si>
  <si>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</si>
  <si>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</si>
  <si>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</si>
  <si>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</si>
  <si>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</si>
  <si>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</si>
  <si>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</si>
  <si>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</si>
  <si>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</si>
  <si>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</si>
  <si>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</si>
  <si>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</si>
  <si>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</si>
  <si>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</si>
  <si>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</si>
  <si>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</si>
  <si>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</si>
  <si>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</si>
  <si>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</si>
  <si>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</si>
  <si>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</si>
  <si>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</si>
  <si>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</si>
  <si>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</si>
  <si>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</si>
  <si>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</si>
  <si>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</si>
  <si>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</si>
  <si>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</si>
  <si>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</si>
  <si>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</si>
  <si>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</si>
  <si>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</si>
  <si>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</si>
  <si>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</si>
  <si>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</si>
  <si>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</si>
  <si>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</si>
  <si>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</si>
  <si>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</si>
  <si>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</si>
  <si>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</si>
  <si>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</si>
  <si>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</si>
  <si>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</si>
  <si>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</si>
  <si>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</si>
  <si>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</si>
  <si>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</si>
  <si>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</si>
  <si>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</si>
  <si>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</si>
  <si>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</si>
  <si>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</si>
  <si>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</si>
  <si>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</si>
  <si>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</si>
  <si>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</si>
  <si>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</si>
  <si>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</si>
  <si>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</si>
  <si>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</si>
  <si>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</si>
  <si>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</si>
  <si>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</si>
  <si>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</si>
  <si>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</si>
  <si>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</si>
  <si>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</si>
  <si>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</si>
  <si>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</si>
  <si>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</si>
  <si>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</si>
  <si>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</si>
  <si>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</si>
  <si>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</si>
  <si>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</si>
  <si>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</si>
  <si>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</si>
  <si>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</si>
  <si>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</si>
  <si>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</si>
  <si>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</si>
  <si>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</si>
  <si>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</si>
  <si>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</si>
  <si>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</si>
  <si>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</si>
  <si>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</si>
  <si>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</si>
  <si>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</si>
  <si>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</si>
  <si>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</si>
  <si>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</si>
  <si>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</si>
  <si>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</si>
  <si>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</si>
  <si>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</si>
  <si>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</si>
  <si>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</si>
  <si>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</si>
  <si>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</si>
  <si>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</si>
  <si>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</si>
  <si>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</si>
  <si>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</si>
  <si>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</si>
  <si>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</si>
  <si>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</si>
  <si>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</si>
  <si>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</si>
  <si>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</si>
  <si>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</si>
  <si>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</si>
  <si>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</si>
  <si>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</si>
  <si>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</si>
  <si>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</si>
  <si>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</si>
  <si>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</si>
  <si>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</si>
  <si>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</si>
  <si>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</si>
  <si>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</si>
  <si>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</si>
  <si>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</si>
  <si>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</si>
  <si>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</si>
  <si>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</si>
  <si>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</si>
  <si>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</si>
  <si>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</si>
  <si>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</si>
  <si>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</si>
  <si>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</si>
  <si>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</si>
  <si>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</si>
  <si>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</si>
  <si>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</si>
  <si>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</si>
  <si>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</si>
  <si>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</si>
  <si>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</si>
  <si>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</si>
  <si>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</si>
  <si>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</si>
  <si>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</si>
  <si>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</si>
  <si>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</si>
  <si>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</si>
  <si>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</si>
  <si>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</si>
  <si>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</si>
  <si>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</si>
  <si>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</si>
  <si>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</si>
  <si>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</si>
  <si>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</si>
  <si>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</si>
  <si>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</si>
  <si>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</si>
  <si>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</si>
  <si>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</si>
  <si>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</si>
  <si>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</si>
  <si>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</si>
  <si>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</si>
  <si>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</si>
  <si>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</si>
  <si>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</si>
  <si>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</si>
  <si>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</si>
  <si>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</si>
  <si>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</si>
  <si>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</si>
  <si>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</si>
  <si>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</si>
  <si>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</si>
  <si>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</si>
  <si>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</si>
  <si>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</si>
  <si>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</si>
  <si>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</si>
  <si>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</si>
  <si>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</si>
  <si>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</si>
  <si>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</si>
  <si>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</si>
  <si>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</si>
  <si>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</si>
  <si>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</si>
  <si>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</si>
  <si>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</si>
  <si>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</si>
  <si>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</si>
  <si>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</si>
  <si>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</si>
  <si>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</si>
  <si>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</si>
  <si>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</si>
  <si>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</si>
  <si>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</si>
  <si>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</si>
  <si>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</si>
  <si>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</si>
  <si>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</si>
  <si>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</si>
  <si>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</si>
  <si>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</si>
  <si>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</si>
  <si>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</si>
  <si>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</si>
  <si>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</si>
  <si>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</si>
  <si>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</si>
  <si>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</si>
  <si>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</si>
  <si>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</si>
  <si>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</si>
  <si>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</si>
  <si>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</si>
  <si>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</si>
  <si>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</si>
  <si>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</si>
  <si>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</si>
  <si>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</si>
  <si>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</si>
  <si>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</si>
  <si>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</si>
  <si>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</si>
  <si>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</si>
  <si>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</si>
  <si>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</si>
  <si>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</si>
  <si>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</si>
  <si>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</si>
  <si>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</si>
  <si>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</si>
  <si>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</si>
  <si>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</si>
  <si>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</si>
  <si>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</si>
  <si>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</si>
  <si>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</si>
  <si>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</si>
  <si>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</si>
  <si>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</si>
  <si>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</si>
  <si>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</si>
  <si>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</si>
  <si>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</si>
  <si>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</si>
  <si>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</si>
  <si>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</si>
  <si>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</si>
  <si>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</si>
  <si>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</si>
  <si>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</si>
  <si>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</si>
  <si>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</si>
  <si>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</si>
  <si>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</si>
  <si>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</si>
  <si>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</si>
  <si>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</si>
  <si>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</si>
  <si>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</si>
  <si>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</si>
  <si>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</si>
  <si>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</si>
  <si>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</si>
  <si>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</si>
  <si>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</si>
  <si>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</si>
  <si>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</si>
  <si>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</si>
  <si>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</si>
  <si>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</si>
  <si>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</si>
  <si>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</si>
  <si>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</si>
  <si>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</si>
  <si>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</si>
  <si>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</si>
  <si>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</si>
  <si>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</si>
  <si>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</si>
  <si>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</si>
  <si>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</si>
  <si>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</si>
  <si>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</si>
  <si>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</si>
  <si>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</si>
  <si>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</si>
  <si>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</si>
  <si>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</si>
  <si>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</si>
  <si>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</si>
  <si>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</si>
  <si>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</si>
  <si>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</si>
  <si>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</si>
  <si>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</si>
  <si>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</si>
  <si>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</si>
  <si>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</si>
  <si>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</si>
  <si>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</si>
  <si>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</si>
  <si>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</si>
  <si>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</si>
  <si>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</si>
  <si>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</si>
  <si>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</si>
  <si>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</si>
  <si>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</si>
  <si>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</si>
  <si>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</si>
  <si>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</si>
  <si>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</si>
  <si>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</si>
  <si>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</si>
  <si>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</si>
  <si>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</si>
  <si>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</si>
  <si>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</si>
  <si>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</si>
  <si>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</si>
  <si>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</si>
  <si>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</si>
  <si>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</si>
  <si>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</si>
  <si>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</si>
  <si>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</si>
  <si>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</si>
  <si>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</si>
  <si>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</si>
  <si>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</si>
  <si>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</si>
  <si>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</si>
  <si>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</si>
  <si>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</si>
  <si>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</si>
  <si>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</si>
  <si>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</si>
  <si>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</si>
  <si>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</si>
  <si>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</si>
  <si>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</si>
  <si>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</si>
  <si>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</si>
  <si>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</si>
  <si>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</si>
  <si>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</si>
  <si>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</si>
  <si>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</si>
  <si>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</si>
  <si>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</si>
  <si>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</si>
  <si>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</si>
  <si>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</si>
  <si>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</si>
  <si>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</si>
  <si>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</si>
  <si>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</si>
  <si>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</si>
  <si>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</si>
  <si>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</si>
  <si>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</si>
  <si>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</si>
  <si>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</si>
  <si>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</si>
  <si>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</si>
  <si>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</si>
  <si>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</si>
  <si>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</si>
  <si>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</si>
  <si>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</si>
  <si>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</si>
  <si>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</si>
  <si>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</si>
  <si>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</si>
  <si>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</si>
  <si>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</si>
  <si>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</si>
  <si>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</si>
  <si>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</si>
  <si>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</si>
  <si>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</si>
  <si>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</si>
  <si>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</si>
  <si>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</si>
  <si>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</si>
  <si>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</si>
  <si>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</si>
  <si>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</si>
  <si>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</si>
  <si>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</si>
  <si>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</si>
  <si>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</si>
  <si>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</si>
  <si>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</si>
  <si>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</si>
  <si>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</si>
  <si>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</si>
  <si>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</si>
  <si>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</si>
  <si>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</si>
  <si>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</si>
  <si>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</si>
  <si>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</si>
  <si>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</si>
  <si>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</si>
  <si>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</si>
  <si>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</si>
  <si>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</si>
  <si>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</si>
  <si>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</si>
  <si>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</si>
  <si>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</si>
  <si>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</si>
  <si>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</si>
  <si>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</si>
  <si>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</si>
  <si>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</si>
  <si>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</si>
  <si>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</si>
  <si>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</si>
  <si>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</si>
  <si>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</si>
  <si>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</si>
  <si>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</si>
  <si>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</si>
  <si>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</si>
  <si>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</si>
  <si>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</si>
  <si>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</si>
  <si>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</si>
  <si>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</si>
  <si>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</si>
  <si>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</si>
  <si>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</si>
  <si>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</si>
  <si>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</si>
  <si>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</si>
  <si>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</si>
  <si>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</si>
  <si>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</si>
  <si>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</si>
  <si>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</si>
  <si>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</si>
  <si>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</si>
  <si>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</si>
  <si>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</si>
  <si>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</si>
  <si>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</si>
  <si>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</si>
  <si>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</si>
  <si>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</si>
  <si>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</si>
  <si>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</si>
  <si>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</si>
  <si>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</si>
  <si>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</si>
  <si>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</si>
  <si>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</si>
  <si>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</si>
  <si>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</si>
  <si>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</si>
  <si>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</si>
  <si>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</si>
  <si>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</si>
  <si>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</si>
  <si>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</si>
  <si>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</si>
  <si>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</si>
  <si>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</si>
  <si>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</si>
  <si>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</si>
  <si>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</si>
  <si>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</si>
  <si>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</si>
  <si>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</si>
  <si>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</si>
  <si>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</si>
  <si>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</si>
  <si>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</si>
  <si>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</si>
  <si>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</si>
  <si>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</si>
  <si>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</si>
  <si>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</si>
  <si>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</si>
  <si>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</si>
  <si>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</si>
  <si>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</si>
  <si>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</si>
  <si>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</si>
  <si>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</si>
  <si>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</si>
  <si>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</si>
  <si>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</si>
  <si>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</si>
  <si>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</si>
  <si>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</si>
  <si>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</si>
  <si>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</si>
  <si>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</si>
  <si>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</si>
  <si>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</si>
  <si>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</si>
  <si>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</si>
  <si>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</si>
  <si>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</si>
  <si>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</si>
  <si>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</si>
  <si>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</si>
  <si>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</si>
  <si>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</si>
  <si>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</si>
  <si>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</si>
  <si>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</si>
  <si>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</si>
  <si>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</si>
  <si>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</si>
  <si>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</si>
  <si>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</si>
  <si>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</si>
  <si>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</si>
  <si>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</si>
  <si>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</si>
  <si>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</si>
  <si>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</si>
  <si>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</si>
  <si>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</si>
  <si>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</si>
  <si>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</si>
  <si>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</si>
  <si>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</si>
  <si>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</si>
  <si>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</si>
  <si>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</si>
  <si>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</si>
  <si>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</si>
  <si>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</si>
  <si>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</si>
  <si>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</si>
  <si>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</si>
  <si>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</si>
  <si>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</si>
  <si>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</si>
  <si>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</si>
  <si>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</si>
  <si>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</si>
  <si>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</si>
  <si>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</si>
  <si>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</si>
  <si>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</si>
  <si>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</si>
  <si>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</si>
  <si>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</si>
  <si>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</si>
  <si>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</si>
  <si>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</si>
  <si>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</si>
  <si>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</si>
  <si>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</si>
  <si>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</si>
  <si>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</si>
  <si>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</si>
  <si>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</si>
  <si>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</si>
  <si>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</si>
  <si>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</si>
  <si>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</si>
  <si>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</si>
  <si>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</si>
  <si>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</si>
  <si>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</si>
  <si>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</si>
  <si>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</si>
  <si>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</si>
  <si>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</si>
  <si>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</si>
  <si>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</si>
  <si>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</si>
  <si>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</si>
  <si>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</si>
  <si>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</si>
  <si>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</si>
  <si>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</si>
  <si>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</si>
  <si>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</si>
  <si>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</si>
  <si>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</si>
  <si>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</si>
  <si>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</si>
  <si>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</si>
  <si>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</si>
  <si>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</si>
  <si>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</si>
  <si>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</si>
  <si>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</si>
  <si>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</si>
  <si>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</si>
  <si>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</si>
  <si>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</si>
  <si>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</si>
  <si>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</si>
  <si>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</si>
  <si>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</si>
  <si>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</si>
  <si>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</si>
  <si>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</si>
  <si>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</si>
  <si>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</si>
  <si>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</si>
  <si>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</si>
  <si>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</si>
  <si>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</si>
  <si>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</si>
  <si>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</si>
  <si>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</si>
  <si>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</si>
  <si>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</si>
  <si>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</si>
  <si>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</si>
  <si>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</si>
  <si>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</si>
  <si>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</si>
  <si>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</si>
  <si>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</si>
  <si>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</si>
  <si>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</si>
  <si>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</si>
  <si>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</si>
  <si>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</si>
  <si>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</si>
  <si>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</si>
  <si>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</si>
  <si>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</si>
  <si>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</si>
  <si>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</si>
  <si>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</si>
  <si>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</si>
  <si>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</si>
  <si>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</si>
  <si>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</si>
  <si>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</si>
  <si>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</si>
  <si>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</si>
  <si>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</si>
  <si>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</si>
  <si>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</si>
  <si>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</si>
  <si>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</si>
  <si>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</si>
  <si>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</si>
  <si>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</si>
  <si>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</si>
  <si>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</si>
  <si>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</si>
  <si>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</si>
  <si>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</si>
  <si>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</si>
  <si>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</si>
  <si>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</si>
  <si>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</si>
  <si>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</si>
  <si>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</si>
  <si>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</si>
  <si>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</si>
  <si>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</si>
  <si>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</si>
  <si>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</si>
  <si>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</si>
  <si>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</si>
  <si>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</si>
  <si>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</si>
  <si>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</si>
  <si>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</si>
  <si>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</si>
  <si>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</si>
  <si>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</si>
  <si>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</si>
  <si>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</si>
  <si>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</si>
  <si>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</si>
  <si>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</si>
  <si>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</si>
  <si>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</si>
  <si>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</si>
  <si>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</si>
  <si>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</si>
  <si>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</si>
  <si>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</si>
  <si>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</si>
  <si>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</si>
  <si>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</si>
  <si>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</si>
  <si>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</si>
  <si>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</si>
  <si>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</si>
  <si>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</si>
  <si>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</si>
  <si>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</si>
  <si>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</si>
  <si>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</si>
  <si>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</si>
  <si>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</si>
  <si>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</si>
  <si>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</si>
  <si>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</si>
  <si>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</si>
  <si>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</si>
  <si>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</si>
  <si>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</si>
  <si>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</si>
  <si>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</si>
  <si>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</si>
  <si>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</si>
  <si>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</si>
  <si>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</si>
  <si>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</si>
  <si>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</si>
  <si>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</si>
  <si>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</si>
  <si>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</si>
  <si>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</si>
  <si>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</si>
  <si>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</si>
  <si>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</si>
  <si>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</si>
  <si>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</si>
  <si>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</si>
  <si>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</si>
  <si>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</si>
  <si>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</si>
  <si>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</si>
  <si>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</si>
  <si>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</si>
  <si>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</si>
  <si>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</si>
  <si>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</si>
  <si>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</si>
  <si>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</si>
  <si>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</si>
  <si>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</si>
  <si>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</si>
  <si>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</si>
  <si>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</si>
  <si>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</si>
  <si>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</si>
  <si>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</si>
  <si>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</si>
  <si>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</si>
  <si>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</si>
  <si>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</si>
  <si>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</si>
  <si>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</si>
  <si>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</si>
  <si>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</si>
  <si>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</si>
  <si>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</si>
  <si>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</si>
  <si>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</si>
  <si>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</si>
  <si>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</si>
  <si>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</si>
  <si>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</si>
  <si>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</si>
  <si>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</si>
  <si>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</si>
  <si>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</si>
  <si>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</si>
  <si>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</si>
  <si>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</si>
  <si>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</si>
  <si>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</si>
  <si>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</si>
  <si>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</si>
  <si>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</si>
  <si>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</si>
  <si>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</si>
  <si>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</si>
  <si>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</si>
  <si>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</si>
  <si>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</si>
  <si>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</si>
  <si>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</si>
  <si>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</si>
  <si>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</si>
  <si>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</si>
  <si>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</si>
  <si>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</si>
  <si>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</si>
  <si>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</si>
  <si>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</si>
  <si>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</si>
  <si>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</si>
  <si>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</si>
  <si>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</si>
  <si>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</si>
  <si>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</si>
  <si>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</si>
  <si>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</si>
  <si>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</si>
  <si>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</si>
  <si>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</si>
  <si>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</si>
  <si>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</si>
  <si>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</si>
  <si>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</si>
  <si>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</si>
  <si>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</si>
  <si>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</si>
  <si>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</si>
  <si>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</si>
  <si>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</si>
  <si>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</si>
  <si>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</si>
  <si>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</si>
  <si>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</si>
  <si>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</si>
  <si>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</si>
  <si>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</si>
  <si>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</si>
  <si>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</si>
  <si>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</si>
  <si>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</si>
  <si>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</si>
  <si>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</si>
  <si>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</si>
  <si>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</si>
  <si>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</si>
  <si>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</si>
  <si>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</si>
  <si>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</si>
  <si>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</si>
  <si>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</si>
  <si>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</si>
  <si>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</si>
  <si>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</si>
  <si>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</si>
  <si>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</si>
  <si>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</si>
  <si>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</si>
  <si>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</si>
  <si>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</si>
  <si>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</si>
  <si>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</si>
  <si>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</si>
  <si>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</si>
  <si>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</si>
  <si>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</si>
  <si>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</si>
  <si>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</si>
  <si>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</si>
  <si>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</si>
  <si>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</si>
  <si>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</si>
  <si>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</si>
  <si>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</si>
  <si>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</si>
  <si>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</si>
  <si>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</si>
  <si>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</si>
  <si>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</si>
  <si>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</si>
  <si>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</si>
  <si>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</si>
  <si>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</si>
  <si>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</si>
  <si>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</si>
  <si>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</si>
  <si>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</si>
  <si>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</si>
  <si>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</si>
  <si>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</si>
  <si>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</si>
  <si>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</si>
  <si>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</si>
  <si>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</si>
  <si>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</si>
  <si>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</si>
  <si>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</si>
  <si>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</si>
  <si>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</si>
  <si>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</si>
  <si>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</si>
  <si>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</si>
  <si>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</si>
  <si>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</si>
  <si>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</si>
  <si>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</si>
  <si>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</si>
  <si>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</si>
  <si>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</si>
  <si>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</si>
  <si>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</si>
  <si>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</si>
  <si>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</si>
  <si>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</si>
  <si>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</si>
  <si>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</si>
  <si>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</si>
  <si>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</si>
  <si>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</si>
  <si>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</si>
  <si>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</si>
  <si>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</si>
  <si>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</si>
  <si>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</si>
  <si>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</si>
  <si>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</si>
  <si>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</si>
  <si>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</si>
  <si>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</si>
  <si>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</si>
  <si>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</si>
  <si>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</si>
  <si>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</si>
  <si>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</si>
  <si>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</si>
  <si>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</si>
  <si>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</si>
  <si>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</si>
  <si>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</si>
  <si>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</si>
  <si>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</si>
  <si>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</si>
  <si>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</si>
  <si>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</si>
  <si>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</si>
  <si>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</si>
  <si>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</si>
  <si>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</si>
  <si>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</si>
  <si>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</si>
  <si>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</si>
  <si>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</si>
  <si>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</si>
  <si>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</si>
  <si>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</si>
  <si>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</si>
  <si>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</si>
  <si>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</si>
  <si>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</si>
  <si>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</si>
  <si>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</si>
  <si>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</si>
  <si>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</si>
  <si>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</si>
  <si>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</si>
  <si>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</si>
  <si>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</si>
  <si>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</si>
  <si>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</si>
  <si>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</si>
  <si>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</si>
  <si>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</si>
  <si>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</si>
  <si>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</si>
  <si>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</si>
  <si>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</si>
  <si>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</si>
  <si>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</si>
  <si>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</si>
  <si>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</si>
  <si>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</si>
  <si>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</si>
  <si>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</si>
  <si>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</si>
  <si>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</si>
  <si>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</si>
  <si>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</si>
  <si>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</si>
  <si>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</si>
  <si>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</si>
  <si>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</si>
  <si>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</si>
  <si>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</si>
  <si>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</si>
  <si>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</si>
  <si>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</si>
  <si>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</si>
  <si>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</si>
  <si>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</si>
  <si>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</si>
  <si>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</si>
  <si>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</si>
  <si>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</si>
  <si>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</si>
  <si>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</si>
  <si>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</si>
  <si>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</si>
  <si>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</si>
  <si>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</si>
  <si>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</si>
  <si>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</si>
  <si>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</si>
  <si>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</si>
  <si>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</si>
  <si>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</si>
  <si>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</si>
  <si>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</si>
  <si>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</si>
  <si>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</si>
  <si>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</si>
  <si>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</si>
  <si>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</si>
  <si>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</si>
  <si>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</si>
  <si>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</si>
  <si>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</si>
  <si>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</si>
  <si>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</si>
  <si>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</si>
  <si>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</si>
  <si>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</si>
  <si>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</si>
  <si>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</si>
  <si>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</si>
  <si>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</si>
  <si>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</si>
  <si>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</si>
  <si>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</si>
  <si>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</si>
  <si>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</si>
  <si>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</si>
  <si>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</si>
  <si>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</si>
  <si>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</si>
  <si>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</si>
  <si>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</si>
  <si>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</si>
  <si>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</si>
  <si>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</si>
  <si>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</si>
  <si>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</si>
  <si>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</si>
  <si>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</si>
  <si>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</si>
  <si>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</si>
  <si>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</si>
  <si>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</si>
  <si>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</si>
  <si>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</si>
  <si>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</si>
  <si>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</si>
  <si>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</si>
  <si>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</si>
  <si>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</si>
  <si>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</si>
  <si>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</si>
  <si>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</si>
  <si>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</si>
  <si>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</si>
  <si>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</si>
  <si>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</si>
  <si>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</si>
  <si>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</si>
  <si>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</si>
  <si>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</si>
  <si>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</si>
  <si>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</si>
  <si>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</si>
  <si>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</si>
  <si>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</si>
  <si>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</si>
  <si>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</si>
  <si>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</si>
  <si>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</si>
  <si>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</si>
  <si>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</si>
  <si>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</si>
  <si>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</si>
  <si>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</si>
  <si>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</si>
  <si>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</si>
  <si>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</si>
  <si>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</si>
  <si>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</si>
  <si>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</si>
  <si>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</si>
  <si>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</si>
  <si>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</si>
  <si>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</si>
  <si>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</si>
  <si>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</si>
  <si>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</si>
  <si>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</si>
  <si>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</si>
  <si>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</si>
  <si>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</si>
  <si>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</si>
  <si>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</si>
  <si>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</si>
  <si>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</si>
  <si>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</si>
  <si>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</si>
  <si>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</si>
  <si>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</si>
  <si>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</si>
  <si>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</si>
  <si>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</si>
  <si>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</si>
  <si>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</si>
  <si>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</si>
  <si>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</si>
  <si>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</si>
  <si>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</si>
  <si>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</si>
  <si>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</si>
  <si>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</si>
  <si>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</si>
  <si>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</si>
  <si>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</si>
  <si>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</si>
  <si>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</si>
  <si>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</si>
  <si>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</si>
  <si>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</si>
  <si>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</si>
  <si>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</si>
  <si>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</si>
  <si>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</si>
  <si>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</si>
  <si>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</si>
  <si>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</si>
  <si>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</si>
  <si>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</si>
  <si>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</si>
  <si>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</si>
  <si>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</si>
  <si>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</si>
  <si>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</si>
  <si>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</si>
  <si>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</si>
  <si>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</si>
  <si>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</si>
  <si>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</si>
  <si>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</si>
  <si>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</si>
  <si>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</si>
  <si>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</si>
  <si>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</si>
  <si>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</si>
  <si>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</si>
  <si>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</si>
  <si>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</si>
  <si>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</si>
  <si>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</si>
  <si>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</si>
  <si>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</si>
  <si>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</si>
  <si>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</si>
  <si>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</si>
  <si>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</si>
  <si>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</si>
  <si>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</si>
  <si>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</si>
  <si>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</si>
  <si>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</si>
  <si>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</si>
  <si>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</si>
  <si>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</si>
  <si>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</si>
  <si>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</si>
  <si>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</si>
  <si>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</si>
  <si>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</si>
  <si>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</si>
  <si>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</si>
  <si>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</si>
  <si>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</si>
  <si>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</si>
  <si>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</si>
  <si>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</si>
  <si>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</si>
  <si>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</si>
  <si>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</si>
  <si>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</si>
  <si>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</si>
  <si>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</si>
  <si>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</si>
  <si>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</si>
  <si>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</si>
  <si>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</si>
  <si>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</si>
  <si>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</si>
  <si>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</si>
  <si>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</si>
  <si>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</si>
  <si>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</si>
  <si>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</si>
  <si>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</si>
  <si>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</si>
  <si>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</si>
  <si>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</si>
  <si>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</si>
  <si>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</si>
  <si>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</si>
  <si>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</si>
  <si>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</si>
  <si>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</si>
  <si>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</si>
  <si>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</si>
  <si>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</si>
  <si>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</si>
  <si>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</si>
  <si>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</si>
  <si>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</si>
  <si>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</si>
  <si>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</si>
  <si>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</si>
  <si>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</si>
  <si>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</si>
  <si>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</si>
  <si>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</si>
  <si>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</si>
  <si>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</si>
  <si>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</si>
  <si>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</si>
  <si>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</si>
  <si>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</si>
  <si>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</si>
  <si>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</si>
  <si>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</si>
  <si>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</si>
  <si>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</si>
  <si>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</si>
  <si>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</si>
  <si>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</si>
  <si>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</si>
  <si>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</si>
  <si>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</si>
  <si>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</si>
  <si>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</si>
  <si>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</si>
  <si>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</si>
  <si>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</si>
  <si>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</si>
  <si>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</si>
  <si>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</si>
  <si>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</si>
  <si>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</si>
  <si>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</si>
  <si>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</si>
  <si>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</si>
  <si>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</si>
  <si>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</si>
  <si>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</si>
  <si>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</si>
  <si>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</si>
  <si>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</si>
  <si>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</si>
  <si>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</si>
  <si>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</si>
  <si>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</si>
  <si>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</si>
  <si>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</si>
  <si>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</si>
  <si>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</si>
  <si>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</si>
  <si>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</si>
  <si>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</si>
  <si>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</si>
  <si>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</si>
  <si>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</si>
  <si>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</si>
  <si>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</si>
  <si>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</si>
  <si>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</si>
  <si>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</si>
  <si>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</si>
  <si>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</si>
  <si>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</si>
  <si>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</si>
  <si>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</si>
  <si>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</si>
  <si>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</si>
  <si>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</si>
  <si>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</si>
  <si>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</si>
  <si>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</si>
  <si>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</si>
  <si>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</si>
  <si>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</si>
  <si>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</si>
  <si>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</si>
  <si>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</si>
  <si>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</si>
  <si>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</si>
  <si>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</si>
  <si>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</si>
  <si>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</si>
  <si>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</si>
  <si>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</si>
  <si>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</si>
  <si>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</si>
  <si>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</si>
  <si>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</si>
  <si>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</si>
  <si>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</si>
  <si>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</si>
  <si>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</si>
  <si>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</si>
  <si>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</si>
  <si>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</si>
  <si>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</si>
  <si>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</si>
  <si>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</si>
  <si>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</si>
  <si>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</si>
  <si>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</si>
  <si>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</si>
  <si>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</si>
  <si>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</si>
  <si>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</si>
  <si>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</si>
  <si>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</si>
  <si>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</si>
  <si>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</si>
  <si>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</si>
  <si>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</si>
  <si>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</si>
  <si>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</si>
  <si>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</si>
  <si>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</si>
  <si>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</si>
  <si>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</si>
  <si>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</si>
  <si>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</si>
  <si>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</si>
  <si>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</si>
  <si>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</si>
  <si>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</si>
  <si>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</si>
  <si>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</si>
  <si>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</si>
  <si>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</si>
  <si>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</si>
  <si>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</si>
  <si>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</si>
  <si>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</si>
  <si>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</si>
  <si>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</si>
  <si>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</si>
  <si>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</si>
  <si>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</si>
  <si>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</si>
  <si>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</si>
  <si>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</si>
  <si>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</si>
  <si>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</si>
  <si>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</si>
  <si>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</si>
  <si>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</si>
  <si>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</si>
  <si>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</si>
  <si>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</si>
  <si>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</si>
  <si>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</si>
  <si>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</si>
  <si>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</si>
  <si>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</si>
  <si>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</si>
  <si>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</si>
  <si>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</si>
  <si>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</si>
  <si>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</si>
  <si>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</si>
  <si>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</si>
  <si>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</si>
  <si>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</si>
  <si>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</si>
  <si>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</si>
  <si>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</si>
  <si>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</si>
  <si>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</si>
  <si>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</si>
  <si>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</si>
  <si>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</si>
  <si>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</si>
  <si>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</si>
  <si>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</si>
  <si>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</si>
  <si>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</si>
  <si>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</si>
  <si>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</si>
  <si>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</si>
  <si>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</si>
  <si>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</si>
  <si>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</si>
  <si>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</si>
  <si>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</si>
  <si>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</si>
  <si>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</si>
  <si>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</si>
  <si>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</si>
  <si>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</si>
  <si>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</si>
  <si>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</si>
  <si>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</si>
  <si>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</si>
  <si>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</si>
  <si>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</si>
  <si>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</si>
  <si>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</si>
  <si>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</si>
  <si>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</si>
  <si>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</si>
  <si>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</si>
  <si>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</si>
  <si>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</si>
  <si>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</si>
  <si>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</si>
  <si>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</si>
  <si>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</si>
  <si>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</si>
  <si>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</si>
  <si>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</si>
  <si>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</si>
  <si>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</si>
  <si>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</si>
  <si>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</si>
  <si>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</si>
  <si>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</si>
  <si>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</si>
  <si>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</si>
  <si>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</si>
  <si>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</si>
  <si>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</si>
  <si>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</si>
  <si>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</si>
  <si>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</si>
  <si>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</si>
  <si>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</si>
  <si>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</si>
  <si>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</si>
  <si>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</si>
  <si>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</si>
  <si>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</si>
  <si>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</si>
  <si>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</si>
  <si>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</si>
  <si>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</si>
  <si>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</si>
  <si>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</si>
  <si>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</si>
  <si>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</si>
  <si>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</si>
  <si>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</si>
  <si>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</si>
  <si>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</si>
  <si>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</si>
  <si>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</si>
  <si>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</si>
  <si>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</si>
  <si>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</si>
  <si>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</si>
  <si>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</si>
  <si>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</si>
  <si>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</si>
  <si>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</si>
  <si>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</si>
  <si>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</si>
  <si>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</si>
  <si>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</si>
  <si>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</si>
  <si>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</si>
  <si>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</si>
  <si>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</si>
  <si>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</si>
  <si>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</si>
  <si>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</si>
  <si>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</si>
  <si>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</si>
  <si>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</si>
  <si>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</si>
  <si>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</si>
  <si>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</si>
  <si>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</si>
  <si>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</si>
  <si>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</si>
  <si>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</si>
  <si>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</si>
  <si>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</si>
  <si>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</si>
  <si>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</si>
  <si>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</si>
  <si>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</si>
  <si>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</si>
  <si>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</si>
  <si>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</si>
  <si>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</si>
  <si>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</si>
  <si>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</si>
  <si>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</si>
  <si>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</si>
  <si>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</si>
  <si>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</si>
  <si>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</si>
  <si>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</si>
  <si>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</si>
  <si>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</si>
  <si>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</si>
  <si>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</si>
  <si>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</si>
  <si>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</si>
  <si>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</si>
  <si>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</si>
  <si>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</si>
  <si>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</si>
  <si>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</si>
  <si>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</si>
  <si>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</si>
  <si>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</si>
  <si>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</si>
  <si>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</si>
  <si>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</si>
  <si>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</si>
  <si>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</si>
  <si>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</si>
  <si>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</si>
  <si>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</si>
  <si>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</si>
  <si>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</si>
  <si>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</si>
  <si>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</si>
  <si>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</si>
  <si>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</si>
  <si>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</si>
  <si>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</si>
  <si>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</si>
  <si>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</si>
  <si>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</si>
  <si>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</si>
  <si>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</si>
  <si>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</si>
  <si>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</si>
  <si>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</si>
  <si>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</si>
  <si>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</si>
  <si>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</si>
  <si>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</si>
  <si>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</si>
  <si>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</si>
  <si>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</si>
  <si>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</si>
  <si>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</si>
  <si>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</si>
  <si>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</si>
  <si>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</si>
  <si>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</si>
  <si>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</si>
  <si>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</si>
  <si>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</si>
  <si>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</si>
  <si>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</si>
  <si>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</si>
  <si>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</si>
  <si>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</si>
  <si>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</si>
  <si>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</si>
  <si>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</si>
  <si>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</si>
  <si>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</si>
  <si>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</si>
  <si>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</si>
  <si>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</si>
  <si>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</si>
  <si>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</si>
  <si>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</si>
  <si>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</si>
  <si>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</si>
  <si>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</si>
  <si>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</si>
  <si>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</si>
  <si>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</si>
  <si>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</si>
  <si>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</si>
  <si>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</si>
  <si>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</si>
  <si>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</si>
  <si>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</si>
  <si>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</si>
  <si>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</si>
  <si>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</si>
  <si>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</si>
  <si>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</si>
  <si>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</si>
  <si>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</si>
  <si>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</si>
  <si>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</si>
  <si>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</si>
  <si>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</si>
  <si>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</si>
  <si>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</si>
  <si>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</si>
  <si>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</si>
  <si>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</si>
  <si>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</si>
  <si>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</si>
  <si>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</si>
  <si>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</si>
  <si>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</si>
  <si>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</si>
  <si>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</si>
  <si>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</si>
  <si>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</si>
  <si>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</si>
  <si>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</si>
  <si>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</si>
  <si>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</si>
  <si>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</si>
  <si>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</si>
  <si>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</si>
  <si>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</si>
  <si>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</si>
  <si>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</si>
  <si>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</si>
  <si>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</si>
  <si>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</si>
  <si>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</si>
  <si>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</si>
  <si>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</si>
  <si>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</si>
  <si>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</si>
  <si>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</si>
  <si>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</si>
  <si>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</si>
  <si>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</si>
  <si>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</si>
  <si>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</si>
  <si>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</si>
  <si>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</si>
  <si>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</si>
  <si>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</si>
  <si>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</si>
  <si>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</si>
  <si>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</si>
  <si>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</si>
  <si>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</si>
  <si>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</si>
  <si>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</si>
  <si>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</si>
  <si>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</si>
  <si>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</si>
  <si>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</si>
  <si>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</si>
  <si>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</si>
  <si>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</si>
  <si>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</si>
  <si>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</si>
  <si>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</si>
  <si>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</si>
  <si>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</si>
  <si>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</si>
  <si>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</si>
  <si>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</si>
  <si>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</si>
  <si>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</si>
  <si>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</si>
  <si>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</si>
  <si>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</si>
  <si>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</si>
  <si>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</si>
  <si>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</si>
  <si>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</si>
  <si>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</si>
  <si>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</si>
  <si>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</si>
  <si>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</si>
  <si>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</si>
  <si>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</si>
  <si>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</si>
  <si>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</si>
  <si>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</si>
  <si>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</si>
  <si>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</si>
  <si>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</si>
  <si>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</si>
  <si>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</si>
  <si>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</si>
  <si>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</si>
  <si>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</si>
  <si>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</si>
  <si>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</si>
  <si>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</si>
  <si>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</si>
  <si>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</si>
  <si>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</si>
  <si>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</si>
  <si>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</si>
  <si>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</si>
  <si>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</si>
  <si>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</si>
  <si>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</si>
  <si>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</si>
  <si>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</si>
  <si>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</si>
  <si>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</si>
  <si>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</si>
  <si>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</si>
  <si>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</si>
  <si>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</si>
  <si>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</si>
  <si>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</si>
  <si>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</si>
  <si>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</si>
  <si>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</si>
  <si>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</si>
  <si>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</si>
  <si>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</si>
  <si>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</si>
  <si>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</si>
  <si>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</si>
  <si>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</si>
  <si>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</si>
  <si>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</si>
  <si>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</si>
  <si>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</si>
  <si>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</si>
  <si>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</si>
  <si>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</si>
  <si>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</si>
  <si>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</si>
  <si>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</si>
  <si>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</si>
  <si>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</si>
  <si>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</si>
  <si>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</si>
  <si>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</si>
  <si>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</si>
  <si>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</si>
  <si>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</si>
  <si>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</si>
  <si>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</si>
  <si>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</si>
  <si>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</si>
  <si>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</si>
  <si>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</si>
  <si>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</si>
  <si>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</si>
  <si>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</si>
  <si>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</si>
  <si>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</si>
  <si>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</si>
  <si>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</si>
  <si>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</si>
  <si>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</si>
  <si>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</si>
  <si>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</si>
  <si>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</si>
  <si>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</si>
  <si>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</si>
  <si>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</si>
  <si>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</si>
  <si>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</si>
  <si>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</si>
  <si>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</si>
  <si>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</si>
  <si>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</si>
  <si>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</si>
  <si>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</si>
  <si>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</si>
  <si>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</si>
  <si>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</si>
  <si>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</si>
  <si>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</si>
  <si>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</si>
  <si>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</si>
  <si>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</si>
  <si>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</si>
  <si>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</si>
  <si>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</si>
  <si>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</si>
  <si>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</si>
  <si>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</si>
  <si>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</si>
  <si>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</si>
  <si>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</si>
  <si>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</si>
  <si>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</si>
  <si>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</si>
  <si>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</si>
  <si>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</si>
  <si>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</si>
  <si>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</si>
  <si>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</si>
  <si>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</si>
  <si>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</si>
  <si>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</si>
  <si>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</si>
  <si>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</si>
  <si>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</si>
  <si>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</si>
  <si>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</si>
  <si>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</si>
  <si>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</si>
  <si>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</si>
  <si>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</si>
  <si>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</si>
  <si>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</si>
  <si>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</si>
  <si>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</si>
  <si>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</si>
  <si>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</si>
  <si>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</si>
  <si>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</si>
  <si>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</si>
  <si>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</si>
  <si>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</si>
  <si>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</si>
  <si>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</si>
  <si>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</si>
  <si>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</si>
  <si>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</si>
  <si>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</si>
  <si>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</si>
  <si>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</si>
  <si>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</si>
  <si>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</si>
  <si>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</si>
  <si>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</si>
  <si>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</si>
  <si>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</si>
  <si>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</si>
  <si>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</si>
  <si>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</si>
  <si>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</si>
  <si>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</si>
  <si>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</si>
  <si>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</si>
  <si>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</si>
  <si>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</si>
  <si>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</si>
  <si>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</si>
  <si>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</si>
  <si>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</si>
  <si>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</si>
  <si>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</si>
  <si>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</si>
  <si>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</si>
  <si>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</si>
  <si>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</si>
  <si>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</si>
  <si>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</si>
  <si>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</si>
  <si>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</si>
  <si>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</si>
  <si>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</si>
  <si>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</si>
  <si>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</si>
  <si>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</si>
  <si>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</si>
  <si>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</si>
  <si>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</si>
  <si>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</si>
  <si>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</si>
  <si>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</si>
  <si>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</si>
  <si>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</si>
  <si>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</si>
  <si>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</si>
  <si>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</si>
  <si>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</si>
  <si>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</si>
  <si>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</si>
  <si>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</si>
  <si>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</si>
  <si>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</si>
  <si>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</si>
  <si>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</si>
  <si>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</si>
  <si>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</si>
  <si>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</si>
  <si>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</si>
  <si>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</si>
  <si>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</si>
  <si>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</si>
  <si>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</si>
  <si>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</si>
  <si>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</si>
  <si>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</si>
  <si>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</si>
  <si>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</si>
  <si>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</si>
  <si>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</si>
  <si>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</si>
  <si>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</si>
  <si>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</si>
  <si>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</si>
  <si>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</si>
  <si>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</si>
  <si>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</si>
  <si>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</si>
  <si>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</si>
  <si>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</si>
  <si>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</si>
  <si>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</si>
  <si>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</si>
  <si>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</si>
  <si>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</si>
  <si>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</si>
  <si>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</si>
  <si>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</si>
  <si>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</si>
  <si>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</si>
  <si>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</si>
  <si>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</si>
  <si>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</si>
  <si>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</si>
  <si>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</si>
  <si>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</si>
  <si>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</si>
  <si>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</si>
  <si>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</si>
  <si>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</si>
  <si>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</si>
  <si>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</si>
  <si>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</si>
  <si>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</si>
  <si>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</si>
  <si>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</si>
  <si>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</si>
  <si>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</si>
  <si>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</si>
  <si>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</si>
  <si>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</si>
  <si>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</si>
  <si>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</si>
  <si>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</si>
  <si>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</si>
  <si>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</si>
  <si>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</si>
  <si>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</si>
  <si>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</si>
  <si>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</si>
  <si>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</si>
  <si>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</si>
  <si>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</si>
  <si>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</si>
  <si>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</si>
  <si>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</si>
  <si>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</si>
  <si>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</si>
  <si>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</si>
  <si>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</si>
  <si>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</si>
  <si>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</si>
  <si>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</si>
  <si>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</si>
  <si>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</si>
  <si>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</si>
  <si>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</si>
  <si>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</si>
  <si>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</si>
  <si>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</si>
  <si>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</si>
  <si>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</si>
  <si>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</si>
  <si>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</si>
  <si>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</si>
  <si>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</si>
  <si>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</si>
  <si>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</si>
  <si>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</si>
  <si>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</si>
  <si>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</si>
  <si>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</si>
  <si>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</si>
  <si>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</si>
  <si>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</si>
  <si>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</si>
  <si>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</si>
  <si>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</si>
  <si>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</si>
  <si>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</si>
  <si>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</si>
  <si>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</si>
  <si>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</si>
  <si>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</si>
  <si>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</si>
  <si>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</si>
  <si>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</si>
  <si>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</si>
  <si>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</si>
  <si>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</si>
  <si>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</si>
  <si>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</si>
  <si>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</si>
  <si>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</si>
  <si>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</si>
  <si>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</si>
  <si>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</si>
  <si>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</si>
  <si>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</si>
  <si>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</si>
  <si>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</si>
  <si>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</si>
  <si>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</si>
  <si>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</si>
  <si>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</si>
  <si>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</si>
  <si>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</si>
  <si>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</si>
  <si>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</si>
  <si>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</si>
  <si>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</si>
  <si>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</si>
  <si>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</si>
  <si>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</si>
  <si>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</si>
  <si>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</si>
  <si>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</si>
  <si>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</si>
  <si>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</si>
  <si>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</si>
  <si>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</si>
  <si>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</si>
  <si>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</si>
  <si>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</si>
  <si>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</si>
  <si>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</si>
  <si>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</si>
  <si>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</si>
  <si>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</si>
  <si>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</si>
  <si>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</si>
  <si>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</si>
  <si>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</si>
  <si>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</si>
  <si>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</si>
  <si>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</si>
  <si>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</si>
  <si>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</si>
  <si>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</si>
  <si>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</si>
  <si>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</si>
  <si>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</si>
  <si>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</si>
  <si>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</si>
  <si>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</si>
  <si>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</si>
  <si>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</si>
  <si>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</si>
  <si>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</si>
  <si>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</si>
  <si>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</si>
  <si>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</si>
  <si>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</si>
  <si>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</si>
  <si>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</si>
  <si>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</si>
  <si>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</si>
  <si>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</si>
  <si>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</si>
  <si>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</si>
  <si>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</si>
  <si>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</si>
  <si>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</si>
  <si>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</si>
  <si>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</si>
  <si>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</si>
  <si>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</si>
  <si>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</si>
  <si>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</si>
  <si>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</si>
  <si>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</si>
  <si>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</si>
  <si>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</si>
  <si>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</si>
  <si>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</si>
  <si>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</si>
  <si>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</si>
  <si>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</si>
  <si>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</si>
  <si>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</si>
  <si>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</si>
  <si>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</si>
  <si>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</si>
  <si>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</si>
  <si>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</si>
  <si>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</si>
  <si>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</si>
  <si>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</si>
  <si>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</si>
  <si>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</si>
  <si>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</si>
  <si>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</si>
  <si>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</si>
  <si>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</si>
  <si>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</si>
  <si>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</si>
  <si>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</si>
  <si>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</si>
  <si>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</si>
  <si>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</si>
  <si>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</si>
  <si>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</si>
  <si>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</si>
  <si>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</si>
  <si>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</si>
  <si>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</si>
  <si>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</si>
  <si>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</si>
  <si>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</si>
  <si>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</si>
  <si>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</si>
  <si>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</si>
  <si>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</si>
  <si>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</si>
  <si>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</si>
  <si>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</si>
  <si>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</si>
  <si>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</si>
  <si>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</si>
  <si>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</si>
  <si>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</si>
  <si>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</si>
  <si>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</si>
  <si>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</si>
  <si>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</si>
  <si>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</si>
  <si>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</si>
  <si>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</si>
  <si>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</si>
  <si>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</si>
  <si>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</si>
  <si>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</si>
  <si>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</si>
  <si>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</si>
  <si>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</si>
  <si>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</si>
  <si>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</si>
  <si>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</si>
  <si>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</si>
  <si>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</si>
  <si>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</si>
  <si>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</si>
  <si>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</si>
  <si>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</si>
  <si>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</si>
  <si>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</si>
  <si>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</si>
  <si>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</si>
  <si>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</si>
  <si>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</si>
  <si>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</si>
  <si>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</si>
  <si>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</si>
  <si>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</si>
  <si>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</si>
  <si>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</si>
  <si>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</si>
  <si>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</si>
  <si>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</si>
  <si>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</si>
  <si>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</si>
  <si>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</si>
  <si>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</si>
  <si>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</si>
  <si>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</si>
  <si>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</si>
  <si>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</si>
  <si>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</si>
  <si>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</si>
  <si>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</si>
  <si>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</si>
  <si>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</si>
  <si>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</si>
  <si>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</si>
  <si>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</si>
  <si>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</si>
  <si>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</si>
  <si>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</si>
  <si>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</si>
  <si>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</si>
  <si>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</si>
  <si>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</si>
  <si>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</si>
  <si>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</si>
  <si>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</si>
  <si>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</si>
  <si>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</si>
  <si>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</si>
  <si>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</si>
  <si>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</si>
  <si>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</si>
  <si>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</si>
  <si>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</si>
  <si>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</si>
  <si>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</si>
  <si>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</si>
  <si>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</si>
  <si>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</si>
  <si>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</si>
  <si>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</si>
  <si>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</si>
  <si>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</si>
  <si>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</si>
  <si>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</si>
  <si>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</si>
  <si>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</si>
  <si>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</si>
  <si>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</si>
  <si>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</si>
  <si>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</si>
  <si>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</si>
  <si>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</si>
  <si>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</si>
  <si>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</si>
  <si>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</si>
  <si>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</si>
  <si>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</si>
  <si>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</si>
  <si>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</si>
  <si>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</si>
  <si>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</si>
  <si>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</si>
  <si>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</si>
  <si>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</si>
  <si>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</si>
  <si>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</si>
  <si>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</si>
  <si>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</si>
  <si>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</si>
  <si>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</si>
  <si>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</si>
  <si>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</si>
  <si>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</si>
  <si>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</si>
  <si>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</si>
  <si>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</si>
  <si>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</si>
  <si>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</si>
  <si>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</si>
  <si>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</si>
  <si>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</si>
  <si>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</si>
  <si>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</si>
  <si>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</si>
  <si>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</si>
  <si>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</si>
  <si>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</si>
  <si>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</si>
  <si>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</si>
  <si>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</si>
  <si>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</si>
  <si>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</si>
  <si>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</si>
  <si>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</si>
  <si>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</si>
  <si>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</si>
  <si>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</si>
  <si>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</si>
  <si>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</si>
  <si>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</si>
  <si>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</si>
  <si>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</si>
  <si>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</si>
  <si>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</si>
  <si>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</si>
  <si>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</si>
  <si>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</si>
  <si>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</si>
  <si>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</si>
  <si>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</si>
  <si>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</si>
  <si>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</si>
  <si>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</si>
  <si>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</si>
  <si>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</si>
  <si>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</si>
  <si>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</si>
  <si>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</si>
  <si>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</si>
  <si>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</si>
  <si>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</si>
  <si>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</si>
  <si>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</si>
  <si>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</si>
  <si>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</si>
  <si>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</si>
  <si>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</si>
  <si>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</si>
  <si>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</si>
  <si>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</si>
  <si>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</si>
  <si>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</si>
  <si>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</si>
  <si>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</si>
  <si>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</si>
  <si>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</si>
  <si>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</si>
  <si>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</si>
  <si>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</si>
  <si>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</si>
  <si>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</si>
  <si>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</si>
  <si>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</si>
  <si>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</si>
  <si>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</si>
  <si>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</si>
  <si>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</si>
  <si>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</si>
  <si>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</si>
  <si>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</si>
  <si>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</si>
  <si>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</si>
  <si>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</si>
  <si>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</si>
  <si>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</si>
  <si>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</si>
  <si>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</si>
  <si>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</si>
  <si>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</si>
  <si>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</si>
  <si>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</si>
  <si>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</si>
  <si>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</si>
  <si>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</si>
  <si>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</si>
  <si>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</si>
  <si>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</si>
  <si>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</si>
  <si>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</si>
  <si>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</si>
  <si>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</si>
  <si>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</si>
  <si>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</si>
  <si>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</si>
  <si>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</si>
  <si>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</si>
  <si>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</si>
  <si>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</si>
  <si>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</si>
  <si>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</si>
  <si>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</si>
  <si>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</si>
  <si>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</si>
  <si>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</si>
  <si>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</si>
  <si>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</si>
  <si>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</si>
  <si>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</si>
  <si>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</si>
  <si>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</si>
  <si>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</si>
  <si>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</si>
  <si>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</si>
  <si>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</si>
  <si>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</si>
  <si>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</si>
  <si>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</si>
  <si>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</si>
  <si>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</si>
  <si>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</si>
  <si>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</si>
  <si>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</si>
  <si>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</si>
  <si>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</si>
  <si>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</si>
  <si>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</si>
  <si>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</si>
  <si>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</si>
  <si>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</si>
  <si>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</si>
  <si>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</si>
  <si>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</si>
  <si>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</si>
  <si>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</si>
  <si>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</si>
  <si>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</si>
  <si>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</si>
  <si>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</si>
  <si>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</si>
  <si>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</si>
  <si>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</si>
  <si>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</si>
  <si>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</si>
  <si>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</si>
  <si>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</si>
  <si>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</si>
  <si>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</si>
  <si>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</si>
  <si>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</si>
  <si>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</si>
  <si>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</si>
  <si>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</si>
  <si>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</si>
  <si>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</si>
  <si>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</si>
  <si>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</si>
  <si>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</si>
  <si>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</si>
  <si>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</si>
  <si>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</si>
  <si>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</si>
  <si>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</si>
  <si>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</si>
  <si>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</si>
  <si>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</si>
  <si>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</si>
  <si>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</si>
  <si>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</si>
  <si>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</si>
  <si>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</si>
  <si>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</si>
  <si>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</si>
  <si>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</si>
  <si>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</si>
  <si>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</si>
  <si>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</si>
  <si>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</si>
  <si>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</si>
  <si>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</si>
  <si>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</si>
  <si>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</si>
  <si>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</si>
  <si>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</si>
  <si>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</si>
  <si>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</si>
  <si>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</si>
  <si>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</si>
  <si>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</si>
  <si>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</si>
  <si>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</si>
  <si>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</si>
  <si>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</si>
  <si>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</si>
  <si>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</si>
  <si>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</si>
  <si>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</si>
  <si>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</si>
  <si>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</si>
  <si>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</si>
  <si>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</si>
  <si>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</si>
  <si>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</si>
  <si>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</si>
  <si>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</si>
  <si>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</si>
  <si>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</si>
  <si>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</si>
  <si>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</si>
  <si>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</si>
  <si>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</si>
  <si>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</si>
  <si>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</si>
  <si>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</si>
  <si>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</si>
  <si>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</si>
  <si>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</si>
  <si>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</si>
  <si>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</si>
  <si>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</si>
  <si>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</si>
  <si>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</si>
  <si>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</si>
  <si>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</si>
  <si>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</si>
  <si>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</si>
  <si>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</si>
  <si>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</si>
  <si>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</si>
  <si>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</si>
  <si>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</si>
  <si>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</si>
  <si>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</si>
  <si>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</si>
  <si>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</si>
  <si>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</si>
  <si>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</si>
  <si>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</si>
  <si>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</si>
  <si>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</si>
  <si>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</si>
  <si>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</si>
  <si>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</si>
  <si>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</si>
  <si>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</si>
  <si>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</si>
  <si>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</si>
  <si>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</si>
  <si>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</si>
  <si>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</si>
  <si>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</si>
  <si>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</si>
  <si>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</si>
  <si>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</si>
  <si>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</si>
  <si>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</si>
  <si>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</si>
  <si>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</si>
  <si>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</si>
  <si>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</si>
  <si>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</si>
  <si>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</si>
  <si>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</si>
  <si>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</si>
  <si>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</si>
  <si>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</si>
  <si>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</si>
  <si>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</si>
  <si>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</si>
  <si>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</si>
  <si>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</si>
  <si>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</si>
  <si>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</si>
  <si>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</si>
  <si>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</si>
  <si>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</si>
  <si>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</si>
  <si>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</si>
  <si>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</si>
  <si>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</si>
  <si>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</si>
  <si>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</si>
  <si>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</si>
  <si>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</si>
  <si>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</si>
  <si>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</si>
  <si>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</si>
  <si>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</si>
  <si>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</si>
  <si>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</si>
  <si>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</si>
  <si>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</si>
  <si>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</si>
  <si>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</si>
  <si>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</si>
  <si>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</si>
  <si>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</si>
  <si>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</si>
  <si>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</si>
  <si>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</si>
  <si>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</si>
  <si>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</si>
  <si>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</si>
  <si>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</si>
  <si>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</si>
  <si>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</si>
  <si>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</si>
  <si>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</si>
  <si>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</si>
  <si>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</si>
  <si>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</si>
  <si>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</si>
  <si>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</si>
  <si>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</si>
  <si>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</si>
  <si>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</si>
  <si>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</si>
  <si>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</si>
  <si>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</si>
  <si>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</si>
  <si>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</si>
  <si>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</si>
  <si>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</si>
  <si>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</si>
  <si>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</si>
  <si>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</si>
  <si>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</si>
  <si>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</si>
  <si>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</si>
  <si>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</si>
  <si>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</si>
  <si>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</si>
  <si>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</si>
  <si>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</si>
  <si>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</si>
  <si>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</si>
  <si>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</si>
  <si>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</si>
  <si>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</si>
  <si>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</si>
  <si>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</si>
  <si>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</si>
  <si>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</si>
  <si>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</si>
  <si>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</si>
  <si>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</si>
  <si>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</si>
  <si>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</si>
  <si>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</si>
  <si>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</si>
  <si>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</si>
  <si>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</si>
  <si>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</si>
  <si>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</si>
  <si>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</si>
  <si>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</si>
  <si>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</si>
  <si>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</si>
  <si>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</si>
  <si>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</si>
  <si>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</si>
  <si>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</si>
  <si>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</si>
  <si>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</si>
  <si>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</si>
  <si>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</si>
  <si>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</si>
  <si>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</si>
  <si>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</si>
  <si>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</si>
  <si>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</si>
  <si>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</si>
  <si>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</si>
  <si>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</si>
  <si>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</si>
  <si>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</si>
  <si>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</si>
  <si>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</si>
  <si>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</si>
  <si>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</si>
  <si>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</si>
  <si>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</si>
  <si>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</si>
  <si>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</si>
  <si>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</si>
  <si>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</si>
  <si>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</si>
  <si>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</si>
  <si>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</si>
  <si>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</si>
  <si>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</si>
  <si>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</si>
  <si>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</si>
  <si>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</si>
  <si>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</si>
  <si>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</si>
  <si>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</si>
  <si>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</si>
  <si>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</si>
  <si>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</si>
  <si>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</si>
  <si>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</si>
  <si>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</si>
  <si>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</si>
  <si>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</si>
  <si>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</si>
  <si>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</si>
  <si>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</si>
  <si>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</si>
  <si>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</si>
  <si>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</si>
  <si>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</si>
  <si>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</si>
  <si>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</si>
  <si>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</si>
  <si>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</si>
  <si>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</si>
  <si>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</si>
  <si>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</si>
  <si>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</si>
  <si>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</si>
  <si>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</si>
  <si>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</si>
  <si>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</si>
  <si>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</si>
  <si>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</si>
  <si>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</si>
  <si>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</si>
  <si>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</si>
  <si>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</si>
  <si>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</si>
  <si>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</si>
  <si>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</si>
  <si>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</si>
  <si>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</si>
  <si>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</si>
  <si>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</si>
  <si>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</si>
  <si>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</si>
  <si>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</si>
  <si>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</si>
  <si>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</si>
  <si>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</si>
  <si>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</si>
  <si>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</si>
  <si>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</si>
  <si>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</si>
  <si>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</si>
  <si>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</si>
  <si>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</si>
  <si>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</si>
  <si>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</si>
  <si>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</si>
  <si>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</si>
  <si>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</si>
  <si>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</si>
  <si>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</si>
  <si>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</si>
  <si>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</si>
  <si>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</si>
  <si>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</si>
  <si>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</si>
  <si>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</si>
  <si>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</si>
  <si>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</si>
  <si>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</si>
  <si>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</si>
  <si>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</si>
  <si>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</si>
  <si>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</si>
  <si>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</si>
  <si>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</si>
  <si>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</si>
  <si>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</si>
  <si>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</si>
  <si>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</si>
  <si>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</si>
  <si>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</si>
  <si>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</si>
  <si>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</si>
  <si>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</si>
  <si>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</si>
  <si>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</si>
  <si>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</si>
  <si>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</si>
  <si>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</si>
  <si>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</si>
  <si>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</si>
  <si>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</si>
  <si>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</si>
  <si>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</si>
  <si>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</si>
  <si>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</si>
  <si>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</si>
  <si>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</si>
  <si>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</si>
  <si>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</si>
  <si>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</si>
  <si>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</si>
  <si>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</si>
  <si>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</si>
  <si>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</si>
  <si>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</si>
  <si>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</si>
  <si>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</si>
  <si>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</si>
  <si>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</si>
  <si>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</si>
  <si>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</si>
  <si>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</si>
  <si>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</si>
  <si>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</si>
  <si>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</si>
  <si>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</si>
  <si>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</si>
  <si>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</si>
  <si>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</si>
  <si>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</si>
  <si>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</si>
  <si>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</si>
  <si>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</si>
  <si>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</si>
  <si>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</si>
  <si>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</si>
  <si>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</si>
  <si>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</si>
  <si>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</si>
  <si>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</si>
  <si>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</si>
  <si>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</si>
  <si>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</si>
  <si>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</si>
  <si>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</si>
  <si>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</si>
  <si>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</si>
  <si>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</si>
  <si>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</si>
  <si>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</si>
  <si>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</si>
  <si>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</si>
  <si>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</si>
  <si>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</si>
  <si>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</si>
  <si>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</si>
  <si>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</si>
  <si>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</si>
  <si>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</si>
  <si>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</si>
  <si>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</si>
  <si>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</si>
  <si>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</si>
  <si>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</si>
  <si>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</si>
  <si>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</si>
  <si>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</si>
  <si>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</si>
  <si>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</si>
  <si>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</si>
  <si>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</si>
  <si>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</si>
  <si>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</si>
  <si>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</si>
  <si>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</si>
  <si>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</si>
  <si>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</si>
  <si>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</si>
  <si>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</si>
  <si>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</si>
  <si>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</si>
  <si>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</si>
  <si>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</si>
  <si>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</si>
  <si>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</si>
  <si>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</si>
  <si>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</si>
  <si>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</si>
  <si>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</si>
  <si>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</si>
  <si>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</si>
  <si>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</si>
  <si>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</si>
  <si>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</si>
  <si>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</si>
  <si>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</si>
  <si>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</si>
  <si>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</si>
  <si>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</si>
  <si>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</si>
  <si>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</si>
  <si>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</si>
  <si>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</si>
  <si>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</si>
  <si>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</si>
  <si>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</si>
  <si>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</si>
  <si>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</si>
  <si>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</si>
  <si>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</si>
  <si>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</si>
  <si>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</si>
  <si>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</si>
  <si>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</si>
  <si>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</si>
  <si>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</si>
  <si>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</si>
  <si>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</si>
  <si>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</si>
  <si>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</si>
  <si>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</si>
  <si>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</si>
  <si>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</si>
  <si>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</si>
  <si>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</si>
  <si>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</si>
  <si>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</si>
  <si>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</si>
  <si>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</si>
  <si>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</si>
  <si>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</si>
  <si>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</si>
  <si>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</si>
  <si>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</si>
  <si>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</si>
  <si>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</si>
  <si>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</si>
  <si>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</si>
  <si>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</si>
  <si>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</si>
  <si>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</si>
  <si>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</si>
  <si>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</si>
  <si>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</si>
  <si>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</si>
  <si>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</si>
  <si>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</si>
  <si>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</si>
  <si>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</si>
  <si>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</si>
  <si>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</si>
  <si>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</si>
  <si>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</si>
  <si>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</si>
  <si>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</si>
  <si>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</si>
  <si>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</si>
  <si>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</si>
  <si>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</si>
  <si>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</si>
  <si>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</si>
  <si>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</si>
  <si>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</si>
  <si>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</si>
  <si>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</si>
  <si>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</si>
  <si>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</si>
  <si>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</si>
  <si>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</si>
  <si>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</si>
  <si>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</si>
  <si>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</si>
  <si>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</si>
  <si>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</si>
  <si>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</si>
  <si>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</si>
  <si>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</si>
  <si>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</si>
  <si>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</si>
  <si>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</si>
  <si>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</si>
  <si>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</si>
  <si>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</si>
  <si>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</si>
  <si>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</si>
  <si>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</si>
  <si>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</si>
  <si>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</si>
  <si>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</si>
  <si>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</si>
  <si>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</si>
  <si>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</si>
  <si>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</si>
  <si>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</si>
  <si>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</si>
  <si>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</si>
  <si>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</si>
  <si>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</si>
  <si>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</si>
  <si>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</si>
  <si>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</si>
  <si>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</si>
  <si>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</si>
  <si>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</si>
  <si>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</si>
  <si>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</si>
  <si>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</si>
  <si>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</si>
  <si>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</si>
  <si>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</si>
  <si>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</si>
  <si>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</si>
  <si>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</si>
  <si>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</si>
  <si>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</si>
  <si>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</si>
  <si>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</si>
  <si>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</si>
  <si>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</si>
  <si>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</si>
  <si>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</si>
  <si>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</si>
  <si>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</si>
  <si>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</si>
  <si>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</si>
  <si>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</si>
  <si>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</si>
  <si>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</si>
  <si>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</si>
  <si>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</si>
  <si>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</si>
  <si>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</si>
  <si>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</si>
  <si>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</si>
  <si>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</si>
  <si>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</si>
  <si>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</si>
  <si>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</si>
  <si>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</si>
  <si>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</si>
  <si>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</si>
  <si>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</si>
  <si>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</si>
  <si>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</si>
  <si>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</si>
  <si>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</si>
  <si>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</si>
  <si>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</si>
  <si>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</si>
  <si>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</si>
  <si>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</si>
  <si>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</si>
  <si>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</si>
  <si>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</si>
  <si>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</si>
  <si>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</si>
  <si>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</si>
  <si>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</si>
  <si>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</si>
  <si>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</si>
  <si>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</si>
  <si>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</si>
  <si>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</si>
  <si>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</si>
  <si>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</si>
  <si>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</si>
  <si>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</si>
  <si>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</si>
  <si>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</si>
  <si>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</si>
  <si>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</si>
  <si>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</si>
  <si>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</si>
  <si>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</si>
  <si>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</si>
  <si>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</si>
  <si>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</si>
  <si>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</si>
  <si>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</si>
  <si>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</si>
  <si>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</si>
  <si>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</si>
  <si>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</si>
  <si>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</si>
  <si>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</si>
  <si>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</si>
  <si>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</si>
  <si>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</si>
  <si>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</si>
  <si>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</si>
  <si>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</si>
  <si>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</si>
  <si>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</si>
  <si>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</si>
  <si>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</si>
  <si>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</si>
  <si>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</si>
  <si>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</si>
  <si>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</si>
  <si>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</si>
  <si>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</si>
  <si>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</si>
  <si>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</si>
  <si>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</si>
  <si>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</si>
  <si>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</si>
  <si>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</si>
  <si>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</si>
  <si>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</si>
  <si>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</si>
  <si>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</si>
  <si>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</si>
  <si>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</si>
  <si>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</si>
  <si>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</si>
  <si>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</si>
  <si>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</si>
  <si>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</si>
  <si>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</si>
  <si>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</si>
  <si>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</si>
  <si>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</si>
  <si>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</si>
  <si>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</si>
  <si>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</si>
  <si>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</si>
  <si>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</si>
  <si>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</si>
  <si>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</si>
  <si>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</si>
  <si>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</si>
  <si>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</si>
  <si>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</si>
  <si>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</si>
  <si>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</si>
  <si>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</si>
  <si>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</si>
  <si>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</si>
  <si>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</si>
  <si>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</si>
  <si>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</si>
  <si>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</si>
  <si>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</si>
  <si>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</si>
  <si>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</si>
  <si>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</si>
  <si>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</si>
  <si>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</si>
  <si>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</si>
  <si>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</si>
  <si>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</si>
  <si>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</si>
  <si>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</si>
  <si>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</si>
  <si>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</si>
  <si>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</si>
  <si>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</si>
  <si>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</si>
  <si>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</si>
  <si>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</si>
  <si>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</si>
  <si>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</si>
  <si>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</si>
  <si>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</si>
  <si>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</si>
  <si>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</si>
  <si>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</si>
  <si>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</si>
  <si>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</si>
  <si>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</si>
  <si>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</si>
  <si>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</si>
  <si>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</si>
  <si>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</si>
  <si>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</si>
  <si>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</si>
  <si>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</si>
  <si>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</si>
  <si>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</si>
  <si>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</si>
  <si>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</si>
  <si>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</si>
  <si>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</si>
  <si>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</si>
  <si>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</si>
  <si>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</si>
  <si>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</si>
  <si>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</si>
  <si>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</si>
  <si>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</si>
  <si>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</si>
  <si>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</si>
  <si>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</si>
  <si>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</si>
  <si>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</si>
  <si>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</si>
  <si>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</si>
  <si>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</si>
  <si>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</si>
  <si>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</si>
  <si>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</si>
  <si>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</si>
  <si>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</si>
  <si>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</si>
  <si>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</si>
  <si>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</si>
  <si>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</si>
  <si>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</si>
  <si>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</si>
  <si>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</si>
  <si>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</si>
  <si>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</si>
  <si>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</si>
  <si>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</si>
  <si>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</si>
  <si>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</si>
  <si>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</si>
  <si>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</si>
  <si>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</si>
  <si>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</si>
  <si>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</si>
  <si>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</si>
  <si>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</si>
  <si>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</si>
  <si>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</si>
  <si>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</si>
  <si>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</si>
  <si>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</si>
  <si>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</si>
  <si>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</si>
  <si>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</si>
  <si>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</si>
  <si>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</si>
  <si>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</si>
  <si>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</si>
  <si>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</si>
  <si>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</si>
  <si>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</si>
  <si>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</si>
  <si>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</si>
  <si>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</si>
  <si>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</si>
  <si>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</si>
  <si>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</si>
  <si>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</si>
  <si>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</si>
  <si>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</si>
  <si>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</si>
  <si>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</si>
  <si>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</si>
  <si>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</si>
  <si>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</si>
  <si>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</si>
  <si>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</si>
  <si>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</si>
  <si>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</si>
  <si>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</si>
  <si>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</si>
  <si>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</si>
  <si>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</si>
  <si>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</si>
  <si>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</si>
  <si>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</si>
  <si>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</si>
  <si>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</si>
  <si>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</si>
  <si>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</si>
  <si>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</si>
  <si>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</si>
  <si>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</si>
  <si>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</si>
  <si>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</si>
  <si>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</si>
  <si>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</si>
  <si>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</si>
  <si>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</si>
  <si>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</si>
  <si>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</si>
  <si>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</si>
  <si>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</si>
  <si>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</si>
  <si>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</si>
  <si>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</si>
  <si>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</si>
  <si>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</si>
  <si>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</si>
  <si>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</si>
  <si>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</si>
  <si>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</si>
  <si>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</si>
  <si>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</si>
  <si>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</si>
  <si>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</si>
  <si>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</si>
  <si>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</si>
  <si>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</si>
  <si>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</si>
  <si>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</si>
  <si>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</si>
  <si>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</si>
  <si>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</si>
  <si>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</si>
  <si>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</si>
  <si>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</si>
  <si>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</si>
  <si>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</si>
  <si>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</si>
  <si>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</si>
  <si>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</si>
  <si>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</si>
  <si>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</si>
  <si>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</si>
  <si>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</si>
  <si>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</si>
  <si>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</si>
  <si>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</si>
  <si>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</si>
  <si>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</si>
  <si>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</si>
  <si>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</si>
  <si>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</si>
  <si>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</si>
  <si>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</si>
  <si>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</si>
  <si>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</si>
  <si>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</si>
  <si>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</si>
  <si>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</si>
  <si>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</si>
  <si>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</si>
  <si>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</si>
  <si>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</si>
  <si>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</si>
  <si>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</si>
  <si>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</si>
  <si>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</si>
  <si>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</si>
  <si>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</si>
  <si>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</si>
  <si>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</si>
  <si>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</si>
  <si>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</si>
  <si>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</si>
  <si>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</si>
  <si>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</si>
  <si>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</si>
  <si>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</si>
  <si>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</si>
  <si>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</si>
  <si>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</si>
  <si>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</si>
  <si>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</si>
  <si>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</si>
  <si>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</si>
  <si>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</si>
  <si>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</si>
  <si>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</si>
  <si>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</si>
  <si>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</si>
  <si>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</si>
  <si>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</si>
  <si>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</si>
  <si>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</si>
  <si>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</si>
  <si>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</si>
  <si>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</si>
  <si>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</si>
  <si>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</si>
  <si>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</si>
  <si>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</si>
  <si>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</si>
  <si>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</si>
  <si>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</si>
  <si>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</si>
  <si>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</si>
  <si>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</si>
  <si>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</si>
  <si>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</si>
  <si>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</si>
  <si>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</si>
  <si>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</si>
  <si>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</si>
  <si>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</si>
  <si>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</si>
  <si>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</si>
  <si>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</si>
  <si>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</si>
  <si>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</si>
  <si>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</si>
  <si>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</si>
  <si>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</si>
  <si>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</si>
  <si>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</si>
  <si>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</si>
  <si>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</si>
  <si>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</si>
  <si>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</si>
  <si>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</si>
  <si>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</si>
  <si>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</si>
  <si>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</si>
  <si>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</si>
  <si>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</si>
  <si>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</si>
  <si>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</si>
  <si>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</si>
  <si>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</si>
  <si>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</si>
  <si>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</si>
  <si>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</si>
  <si>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</si>
  <si>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</si>
  <si>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</si>
  <si>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</si>
  <si>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</si>
  <si>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</si>
  <si>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</si>
  <si>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</si>
  <si>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</si>
  <si>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</si>
  <si>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</si>
  <si>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</si>
  <si>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</si>
  <si>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</si>
  <si>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</si>
  <si>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</si>
  <si>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</si>
  <si>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</si>
  <si>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</si>
  <si>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</si>
  <si>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</si>
  <si>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</si>
  <si>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</si>
  <si>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</si>
  <si>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</si>
  <si>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</si>
  <si>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</si>
  <si>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</si>
  <si>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</si>
  <si>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</si>
  <si>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</si>
  <si>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</si>
  <si>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</si>
  <si>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</si>
  <si>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</si>
  <si>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</si>
  <si>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</si>
  <si>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</si>
  <si>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</si>
  <si>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</si>
  <si>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</si>
  <si>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</si>
  <si>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</si>
  <si>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</si>
  <si>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</si>
  <si>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</si>
  <si>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</si>
  <si>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</si>
  <si>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</si>
  <si>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</si>
  <si>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</si>
  <si>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</si>
  <si>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</si>
  <si>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</si>
  <si>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</si>
  <si>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</si>
  <si>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</si>
  <si>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</si>
  <si>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</si>
  <si>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</si>
  <si>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</si>
  <si>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</si>
  <si>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</si>
  <si>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</si>
  <si>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</si>
  <si>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</si>
  <si>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</si>
  <si>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</si>
  <si>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</si>
  <si>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</si>
  <si>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</si>
  <si>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</si>
  <si>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</si>
  <si>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</si>
  <si>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</si>
  <si>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</si>
  <si>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</si>
  <si>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</si>
  <si>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</si>
  <si>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</si>
  <si>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</si>
  <si>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</si>
  <si>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</si>
  <si>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</si>
  <si>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</si>
  <si>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</si>
  <si>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</si>
  <si>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</si>
  <si>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</si>
  <si>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</si>
  <si>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</si>
  <si>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</si>
  <si>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</si>
  <si>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</si>
  <si>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</si>
  <si>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</si>
  <si>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</si>
  <si>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</si>
  <si>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</si>
  <si>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</si>
  <si>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</si>
  <si>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</si>
  <si>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</si>
  <si>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</si>
  <si>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</si>
  <si>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</si>
  <si>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</si>
  <si>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</si>
  <si>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</si>
  <si>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</si>
  <si>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</si>
  <si>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</si>
  <si>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</si>
  <si>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</si>
  <si>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</si>
  <si>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</si>
  <si>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</si>
  <si>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</si>
  <si>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</si>
  <si>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</si>
  <si>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</si>
  <si>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</si>
  <si>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</si>
  <si>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</si>
  <si>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</si>
  <si>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</si>
  <si>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</si>
  <si>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</si>
  <si>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</si>
  <si>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</si>
  <si>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</si>
  <si>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</si>
  <si>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</si>
  <si>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</si>
  <si>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</si>
  <si>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</si>
  <si>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</si>
  <si>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</si>
  <si>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</si>
  <si>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</si>
  <si>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</si>
  <si>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</si>
  <si>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</si>
  <si>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</si>
  <si>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</si>
  <si>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</si>
  <si>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</si>
  <si>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</si>
  <si>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</si>
  <si>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</si>
  <si>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</si>
  <si>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</si>
  <si>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</si>
  <si>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</si>
  <si>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</si>
  <si>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</si>
  <si>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</si>
  <si>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</si>
  <si>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</si>
  <si>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</si>
  <si>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</si>
  <si>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</si>
  <si>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</si>
  <si>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</si>
  <si>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</si>
  <si>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</si>
  <si>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</si>
  <si>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</si>
  <si>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</si>
  <si>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</si>
  <si>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</si>
  <si>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</si>
  <si>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</si>
  <si>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</si>
  <si>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</si>
  <si>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</si>
  <si>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</si>
  <si>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</si>
  <si>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</si>
  <si>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</si>
  <si>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</si>
  <si>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</si>
  <si>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</si>
  <si>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</si>
  <si>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</si>
  <si>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</si>
  <si>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</si>
  <si>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</si>
  <si>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</si>
  <si>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</si>
  <si>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</si>
  <si>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</si>
  <si>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</si>
  <si>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</si>
  <si>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</si>
  <si>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</si>
  <si>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</si>
  <si>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</si>
  <si>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</si>
  <si>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</si>
  <si>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</si>
  <si>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</si>
  <si>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</si>
  <si>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</si>
  <si>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</si>
  <si>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</si>
  <si>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</si>
  <si>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</si>
  <si>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</si>
  <si>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</si>
  <si>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</si>
  <si>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</si>
  <si>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</si>
  <si>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</si>
  <si>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</si>
  <si>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</si>
  <si>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</si>
  <si>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</si>
  <si>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</si>
  <si>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</si>
  <si>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</si>
  <si>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</si>
  <si>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</si>
  <si>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</si>
  <si>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</si>
  <si>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</si>
  <si>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</si>
  <si>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</si>
  <si>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</si>
  <si>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</si>
  <si>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</si>
  <si>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</si>
  <si>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</si>
  <si>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</si>
  <si>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</si>
  <si>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</si>
  <si>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</si>
  <si>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</si>
  <si>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</si>
  <si>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</si>
  <si>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</si>
  <si>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</si>
  <si>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</si>
  <si>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</si>
  <si>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</si>
  <si>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</si>
  <si>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</si>
  <si>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</si>
  <si>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</si>
  <si>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</si>
  <si>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</si>
  <si>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</si>
  <si>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</si>
  <si>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</si>
  <si>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</si>
  <si>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</si>
  <si>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</si>
  <si>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</si>
  <si>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</si>
  <si>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</si>
  <si>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</si>
  <si>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</si>
  <si>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</si>
  <si>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</si>
  <si>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</si>
  <si>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</si>
  <si>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</si>
  <si>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</si>
  <si>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</si>
  <si>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</si>
  <si>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</si>
  <si>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</si>
  <si>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</si>
  <si>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</si>
  <si>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</si>
  <si>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</si>
  <si>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</si>
  <si>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</si>
  <si>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</si>
  <si>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</si>
  <si>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</si>
  <si>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</si>
  <si>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</si>
  <si>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</si>
  <si>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</si>
  <si>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</si>
  <si>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</si>
  <si>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</si>
  <si>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</si>
  <si>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</si>
  <si>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</si>
  <si>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</si>
  <si>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</si>
  <si>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</si>
  <si>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</si>
  <si>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</si>
  <si>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</si>
  <si>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</si>
  <si>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</si>
  <si>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</si>
  <si>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</si>
  <si>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</si>
  <si>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</si>
  <si>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</si>
  <si>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</si>
  <si>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</si>
  <si>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</si>
  <si>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</si>
  <si>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</si>
  <si>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</si>
  <si>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</si>
  <si>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</si>
  <si>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</si>
  <si>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</si>
  <si>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</si>
  <si>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</si>
  <si>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</si>
  <si>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</si>
  <si>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</si>
  <si>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</si>
  <si>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</si>
  <si>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</si>
  <si>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</si>
  <si>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</si>
  <si>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</si>
  <si>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</si>
  <si>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</si>
  <si>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</si>
  <si>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</si>
  <si>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</si>
  <si>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</si>
  <si>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</si>
  <si>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</si>
  <si>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</si>
  <si>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</si>
  <si>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</si>
  <si>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</si>
  <si>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</si>
  <si>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</si>
  <si>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</si>
  <si>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</si>
  <si>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</si>
  <si>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</si>
  <si>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</si>
  <si>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</si>
  <si>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</si>
  <si>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</si>
  <si>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</si>
  <si>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</si>
  <si>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</si>
  <si>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</si>
  <si>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</si>
  <si>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</si>
  <si>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</si>
  <si>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</si>
  <si>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</si>
  <si>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</si>
  <si>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</si>
  <si>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</si>
  <si>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</si>
  <si>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</si>
  <si>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</si>
  <si>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</si>
  <si>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</si>
  <si>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</si>
  <si>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</si>
  <si>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</si>
  <si>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</si>
  <si>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</si>
  <si>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</si>
  <si>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</si>
  <si>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</si>
  <si>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</si>
  <si>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</si>
  <si>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</si>
  <si>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</si>
  <si>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</si>
  <si>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</si>
  <si>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</si>
  <si>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</si>
  <si>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</si>
  <si>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</si>
  <si>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</si>
  <si>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</si>
  <si>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</si>
  <si>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</si>
  <si>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</si>
  <si>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</si>
  <si>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</si>
  <si>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</si>
  <si>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</si>
  <si>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</si>
  <si>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</si>
  <si>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</si>
  <si>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</si>
  <si>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</si>
  <si>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</si>
  <si>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</si>
  <si>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</si>
  <si>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</si>
  <si>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</si>
  <si>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</si>
  <si>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</si>
  <si>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</si>
  <si>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</si>
  <si>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</si>
  <si>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</si>
  <si>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</si>
  <si>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</si>
  <si>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</si>
  <si>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</si>
  <si>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</si>
  <si>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</si>
  <si>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</si>
  <si>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</si>
  <si>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</si>
  <si>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</si>
  <si>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</si>
  <si>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</si>
  <si>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</si>
  <si>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</si>
  <si>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</si>
  <si>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</si>
  <si>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</si>
  <si>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</si>
  <si>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</si>
  <si>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</si>
  <si>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</si>
  <si>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</si>
  <si>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</si>
  <si>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</si>
  <si>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</si>
  <si>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</si>
  <si>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</si>
  <si>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</si>
  <si>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</si>
  <si>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</si>
  <si>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</si>
  <si>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</si>
  <si>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</si>
  <si>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</si>
  <si>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</si>
  <si>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</si>
  <si>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</si>
  <si>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</si>
  <si>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</si>
  <si>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</si>
  <si>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</si>
  <si>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</si>
  <si>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</si>
  <si>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</si>
  <si>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</si>
  <si>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</si>
  <si>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</si>
  <si>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</si>
  <si>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</si>
  <si>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</si>
  <si>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</si>
  <si>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</si>
  <si>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</si>
  <si>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</si>
  <si>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</si>
  <si>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</si>
  <si>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</si>
  <si>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</si>
  <si>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</si>
  <si>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</si>
  <si>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</si>
  <si>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</si>
  <si>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</si>
  <si>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</si>
  <si>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</si>
  <si>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</si>
  <si>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</si>
  <si>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</si>
  <si>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</si>
  <si>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</si>
  <si>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</si>
  <si>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</si>
  <si>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</si>
  <si>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</si>
  <si>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</si>
  <si>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</si>
  <si>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</si>
  <si>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</si>
  <si>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</si>
  <si>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</si>
  <si>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</si>
  <si>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</si>
  <si>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</si>
  <si>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</si>
  <si>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</si>
  <si>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</si>
  <si>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</si>
  <si>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</si>
  <si>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</si>
  <si>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</si>
  <si>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</si>
  <si>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</si>
  <si>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</si>
  <si>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</si>
  <si>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</si>
  <si>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</si>
  <si>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</si>
  <si>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</si>
  <si>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</si>
  <si>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</si>
  <si>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</si>
  <si>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</si>
  <si>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</si>
  <si>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</si>
  <si>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</si>
  <si>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</si>
  <si>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</si>
  <si>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</si>
  <si>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</si>
  <si>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</si>
  <si>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</si>
  <si>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</si>
  <si>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</si>
  <si>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</si>
  <si>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</si>
  <si>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</si>
  <si>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</si>
  <si>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</si>
  <si>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</si>
  <si>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</si>
  <si>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</si>
  <si>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</si>
  <si>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</si>
  <si>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</si>
  <si>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</si>
  <si>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</si>
  <si>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</si>
  <si>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</si>
  <si>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</si>
  <si>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</si>
  <si>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</si>
  <si>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</si>
  <si>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</si>
  <si>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</si>
  <si>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</si>
  <si>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</si>
  <si>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</si>
  <si>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</si>
  <si>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</si>
  <si>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</si>
  <si>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</si>
  <si>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</si>
  <si>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</si>
  <si>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</si>
  <si>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</si>
  <si>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</si>
  <si>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</si>
  <si>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</si>
  <si>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</si>
  <si>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</si>
  <si>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</si>
  <si>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</si>
  <si>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</si>
  <si>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</si>
  <si>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</si>
  <si>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</si>
  <si>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</si>
  <si>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</si>
  <si>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</si>
  <si>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</si>
  <si>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</si>
  <si>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</si>
  <si>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</si>
  <si>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</si>
  <si>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</si>
  <si>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</si>
  <si>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</si>
  <si>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</si>
  <si>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</si>
  <si>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</si>
  <si>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</si>
  <si>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</si>
  <si>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</si>
  <si>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</si>
  <si>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</si>
  <si>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</si>
  <si>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</si>
  <si>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</si>
  <si>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</si>
  <si>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</si>
  <si>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</si>
  <si>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</si>
  <si>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</si>
  <si>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</si>
  <si>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</si>
  <si>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</si>
  <si>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</si>
  <si>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</si>
  <si>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</si>
  <si>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</si>
  <si>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</si>
  <si>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</si>
  <si>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</si>
  <si>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</si>
  <si>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</si>
  <si>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</si>
  <si>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</si>
  <si>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</si>
  <si>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</si>
  <si>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</si>
  <si>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</si>
  <si>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</si>
  <si>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</si>
  <si>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</si>
  <si>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</si>
  <si>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</si>
  <si>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</si>
  <si>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</si>
  <si>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</si>
  <si>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</si>
  <si>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</si>
  <si>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</si>
  <si>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</si>
  <si>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</si>
  <si>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</si>
  <si>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</si>
  <si>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</si>
  <si>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</si>
  <si>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</si>
  <si>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</si>
  <si>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</si>
  <si>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</si>
  <si>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</si>
  <si>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</si>
  <si>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</si>
  <si>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</si>
  <si>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</si>
  <si>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</si>
  <si>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</si>
  <si>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</si>
  <si>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</si>
  <si>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</si>
  <si>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</si>
  <si>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</si>
  <si>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</si>
  <si>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</si>
  <si>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</si>
  <si>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</si>
  <si>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</si>
  <si>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</si>
  <si>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</si>
  <si>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</si>
  <si>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</si>
  <si>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</si>
  <si>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</si>
  <si>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</si>
  <si>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</si>
  <si>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</si>
  <si>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</si>
  <si>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</si>
  <si>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</si>
  <si>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</si>
  <si>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</si>
  <si>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</si>
  <si>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</si>
  <si>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</si>
  <si>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</si>
  <si>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</si>
  <si>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</si>
  <si>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</si>
  <si>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</si>
  <si>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</si>
  <si>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</si>
  <si>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</si>
  <si>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</si>
  <si>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</si>
  <si>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</si>
  <si>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</si>
  <si>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</si>
  <si>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</si>
  <si>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</si>
  <si>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</si>
  <si>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</si>
  <si>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</si>
  <si>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</si>
  <si>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</si>
  <si>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</si>
  <si>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</si>
  <si>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</si>
  <si>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</si>
  <si>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</si>
  <si>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</si>
  <si>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</si>
  <si>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</si>
  <si>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</si>
  <si>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</si>
  <si>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</si>
  <si>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</si>
  <si>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</si>
  <si>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</si>
  <si>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</si>
  <si>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</si>
  <si>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</si>
  <si>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</si>
  <si>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</si>
  <si>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</si>
  <si>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</si>
  <si>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</si>
  <si>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</si>
  <si>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</si>
  <si>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</si>
  <si>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</si>
  <si>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</si>
  <si>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</si>
  <si>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</si>
  <si>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</si>
  <si>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</si>
  <si>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</si>
  <si>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</si>
  <si>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</si>
  <si>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</si>
  <si>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</si>
  <si>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</si>
  <si>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</si>
  <si>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</si>
  <si>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</si>
  <si>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</si>
  <si>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</si>
  <si>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</si>
  <si>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</si>
  <si>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</si>
  <si>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</si>
  <si>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</si>
  <si>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</si>
  <si>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</si>
  <si>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</si>
  <si>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</si>
  <si>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</si>
  <si>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</si>
  <si>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</si>
  <si>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</si>
  <si>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</si>
  <si>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</si>
  <si>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</si>
  <si>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</si>
  <si>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</si>
  <si>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</si>
  <si>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</si>
  <si>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</si>
  <si>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</si>
  <si>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</si>
  <si>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</si>
  <si>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</si>
  <si>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</si>
  <si>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</si>
  <si>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</si>
  <si>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</si>
  <si>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</si>
  <si>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</si>
  <si>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</si>
  <si>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</si>
  <si>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</si>
  <si>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</si>
  <si>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</si>
  <si>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</si>
  <si>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</si>
  <si>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</si>
  <si>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</si>
  <si>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</si>
  <si>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</si>
  <si>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</si>
  <si>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</si>
  <si>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</si>
  <si>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</si>
  <si>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</si>
  <si>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</si>
  <si>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</si>
  <si>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</si>
  <si>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</si>
  <si>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</si>
  <si>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</si>
  <si>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</si>
  <si>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</si>
  <si>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</si>
  <si>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</si>
  <si>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</si>
  <si>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</si>
  <si>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</si>
  <si>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</si>
  <si>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</si>
  <si>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</si>
  <si>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</si>
  <si>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</si>
  <si>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</si>
  <si>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</si>
  <si>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</si>
  <si>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</si>
  <si>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</si>
  <si>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</si>
  <si>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</si>
  <si>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</si>
  <si>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</si>
  <si>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</si>
  <si>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</si>
  <si>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</si>
  <si>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</si>
  <si>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</si>
  <si>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</si>
  <si>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</si>
  <si>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</si>
  <si>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</si>
  <si>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</si>
  <si>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</si>
  <si>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</si>
  <si>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</si>
  <si>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</si>
  <si>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</si>
  <si>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</si>
  <si>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</si>
  <si>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</si>
  <si>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</si>
  <si>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</si>
  <si>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</si>
  <si>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</si>
  <si>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</si>
  <si>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</si>
  <si>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</si>
  <si>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</si>
  <si>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</si>
  <si>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</si>
  <si>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</si>
  <si>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</si>
  <si>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</si>
  <si>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</si>
  <si>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</si>
  <si>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</si>
  <si>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</si>
  <si>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</si>
  <si>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</si>
  <si>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</si>
  <si>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</si>
  <si>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</si>
  <si>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</si>
  <si>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</si>
  <si>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</si>
  <si>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</si>
  <si>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</si>
  <si>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</si>
  <si>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</si>
  <si>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</si>
  <si>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</si>
  <si>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</si>
  <si>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</si>
  <si>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</si>
  <si>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</si>
  <si>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</si>
  <si>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</si>
  <si>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</si>
  <si>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</si>
  <si>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</si>
  <si>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</si>
  <si>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</si>
  <si>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</si>
  <si>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</si>
  <si>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</si>
  <si>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</si>
  <si>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</si>
  <si>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</si>
  <si>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</si>
  <si>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</si>
  <si>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</si>
  <si>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</si>
  <si>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</si>
  <si>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</si>
  <si>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</si>
  <si>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</si>
  <si>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</si>
  <si>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</si>
  <si>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</si>
  <si>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</si>
  <si>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</si>
  <si>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</si>
  <si>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</si>
  <si>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</si>
  <si>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</si>
  <si>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</si>
  <si>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</si>
  <si>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</si>
  <si>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</si>
  <si>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</si>
  <si>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</si>
  <si>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</si>
  <si>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</si>
  <si>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</si>
  <si>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</si>
  <si>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</si>
  <si>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</si>
  <si>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</si>
  <si>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</si>
  <si>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</si>
  <si>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</si>
  <si>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</si>
  <si>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</si>
  <si>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</si>
  <si>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</si>
  <si>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</si>
  <si>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</si>
  <si>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</si>
  <si>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</si>
  <si>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</si>
  <si>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</si>
  <si>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</si>
  <si>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</si>
  <si>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</si>
  <si>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</si>
  <si>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</si>
  <si>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</si>
  <si>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</si>
  <si>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</si>
  <si>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</si>
  <si>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</si>
  <si>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</si>
  <si>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</si>
  <si>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</si>
  <si>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</si>
  <si>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</si>
  <si>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</si>
  <si>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</si>
  <si>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</si>
  <si>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</si>
  <si>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</si>
  <si>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</si>
  <si>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</si>
  <si>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</si>
  <si>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</si>
  <si>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</si>
  <si>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</si>
  <si>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</si>
  <si>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</si>
  <si>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</si>
  <si>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</si>
  <si>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</si>
  <si>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</si>
  <si>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</si>
  <si>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</si>
  <si>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</si>
  <si>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</si>
  <si>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</si>
  <si>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</si>
  <si>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</si>
  <si>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</si>
  <si>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</si>
  <si>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</si>
  <si>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</si>
  <si>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</si>
  <si>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</si>
  <si>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</si>
  <si>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</si>
  <si>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</si>
  <si>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</si>
  <si>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</si>
  <si>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</si>
  <si>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</si>
  <si>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</si>
  <si>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</si>
  <si>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</si>
  <si>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</si>
  <si>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</si>
  <si>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</si>
  <si>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</si>
  <si>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</si>
  <si>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</si>
  <si>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</si>
  <si>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</si>
  <si>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</si>
  <si>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</si>
  <si>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</si>
  <si>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</si>
  <si>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</si>
  <si>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</si>
  <si>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</si>
  <si>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</si>
  <si>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</si>
  <si>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</si>
  <si>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</si>
  <si>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</si>
  <si>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</si>
  <si>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</si>
  <si>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</si>
  <si>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</si>
  <si>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</si>
  <si>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</si>
  <si>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</si>
  <si>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</si>
  <si>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</si>
  <si>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</si>
  <si>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</si>
  <si>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</si>
  <si>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</si>
  <si>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</si>
  <si>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</si>
  <si>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</si>
  <si>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</si>
  <si>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</si>
  <si>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</si>
  <si>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</si>
  <si>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</si>
  <si>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</si>
  <si>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</si>
  <si>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</si>
  <si>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</si>
  <si>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</si>
  <si>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</si>
  <si>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</si>
  <si>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</si>
  <si>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</si>
  <si>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</si>
  <si>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</si>
  <si>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</si>
  <si>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</si>
  <si>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</si>
  <si>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</si>
  <si>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</si>
  <si>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</si>
  <si>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</si>
  <si>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</si>
  <si>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</si>
  <si>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</si>
  <si>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</si>
  <si>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</si>
  <si>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</si>
  <si>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</si>
  <si>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</si>
  <si>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</si>
  <si>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</si>
  <si>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</si>
  <si>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</si>
  <si>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</si>
  <si>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</si>
  <si>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</si>
  <si>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</si>
  <si>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</si>
  <si>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</si>
  <si>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</si>
  <si>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</si>
  <si>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</si>
  <si>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</si>
  <si>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</si>
  <si>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</si>
  <si>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</si>
  <si>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</si>
  <si>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</si>
  <si>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</si>
  <si>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</si>
  <si>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</si>
  <si>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</si>
  <si>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</si>
  <si>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</si>
  <si>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</si>
  <si>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</si>
  <si>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</si>
  <si>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</si>
  <si>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</si>
  <si>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</si>
  <si>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</si>
  <si>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</si>
  <si>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</si>
  <si>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</si>
  <si>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</si>
  <si>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</si>
  <si>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</si>
  <si>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</si>
  <si>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</si>
  <si>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</si>
  <si>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</si>
  <si>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</si>
  <si>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</si>
  <si>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</si>
  <si>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</si>
  <si>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</si>
  <si>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</si>
  <si>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</si>
  <si>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</si>
  <si>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</si>
  <si>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</si>
  <si>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</si>
  <si>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</si>
  <si>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</si>
  <si>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</si>
  <si>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</si>
  <si>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</si>
  <si>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</si>
  <si>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</si>
  <si>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</si>
  <si>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</si>
  <si>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</si>
  <si>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</si>
  <si>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</si>
  <si>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</si>
  <si>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</si>
  <si>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</si>
  <si>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</si>
  <si>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</si>
  <si>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</si>
  <si>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</si>
  <si>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</si>
  <si>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</si>
  <si>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</si>
  <si>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</si>
  <si>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</si>
  <si>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</si>
  <si>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</si>
  <si>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</si>
  <si>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</si>
  <si>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</si>
  <si>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</si>
  <si>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</si>
  <si>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</si>
  <si>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</si>
  <si>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</si>
  <si>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</si>
  <si>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</si>
  <si>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</si>
  <si>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</si>
  <si>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</si>
  <si>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</si>
  <si>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</si>
  <si>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</si>
  <si>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</si>
  <si>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</si>
  <si>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</si>
  <si>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</si>
  <si>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</si>
  <si>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</si>
  <si>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</si>
  <si>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</si>
  <si>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</si>
  <si>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</si>
  <si>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</si>
  <si>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</si>
  <si>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</si>
  <si>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</si>
  <si>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</si>
  <si>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</si>
  <si>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</si>
  <si>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</si>
  <si>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</si>
  <si>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</si>
  <si>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</si>
  <si>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</si>
  <si>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</si>
  <si>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</si>
  <si>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</si>
  <si>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</si>
  <si>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</si>
  <si>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</si>
  <si>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</si>
  <si>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</si>
  <si>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</si>
  <si>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</si>
  <si>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</si>
  <si>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</si>
  <si>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</si>
  <si>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</si>
  <si>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</si>
  <si>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</si>
  <si>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</si>
  <si>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</si>
  <si>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</si>
  <si>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</si>
  <si>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</si>
  <si>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</si>
  <si>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</si>
  <si>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</si>
  <si>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</si>
  <si>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</si>
  <si>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</si>
  <si>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</si>
  <si>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</si>
  <si>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</si>
  <si>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</si>
  <si>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</si>
  <si>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</si>
  <si>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</si>
  <si>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</si>
  <si>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</si>
  <si>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</si>
  <si>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</si>
  <si>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</si>
  <si>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</si>
  <si>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</si>
  <si>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</si>
  <si>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</si>
  <si>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</si>
  <si>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</si>
  <si>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</si>
  <si>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</si>
  <si>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</si>
  <si>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</si>
  <si>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</si>
  <si>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</si>
  <si>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</si>
  <si>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</si>
  <si>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</si>
  <si>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</si>
  <si>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</si>
  <si>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</si>
  <si>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</si>
  <si>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</si>
  <si>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</si>
  <si>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</si>
  <si>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</si>
  <si>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</si>
  <si>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</si>
  <si>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</si>
  <si>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</si>
  <si>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</si>
  <si>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</si>
  <si>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</si>
  <si>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</si>
  <si>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</si>
  <si>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</si>
  <si>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</si>
  <si>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</si>
  <si>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</si>
  <si>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</si>
  <si>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</si>
  <si>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</si>
  <si>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</si>
  <si>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</si>
  <si>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</si>
  <si>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</si>
  <si>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</si>
  <si>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</si>
  <si>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</si>
  <si>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</si>
  <si>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</si>
  <si>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</si>
  <si>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</si>
  <si>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</si>
  <si>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</si>
  <si>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</si>
  <si>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</si>
  <si>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</si>
  <si>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</si>
  <si>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</si>
  <si>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</si>
  <si>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</si>
  <si>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</si>
  <si>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</si>
  <si>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</si>
  <si>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</si>
  <si>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</si>
  <si>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</si>
  <si>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</si>
  <si>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</si>
  <si>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</si>
  <si>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</si>
  <si>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</si>
  <si>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</si>
  <si>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</si>
  <si>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</si>
  <si>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</si>
  <si>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</si>
  <si>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</si>
  <si>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</si>
  <si>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</si>
  <si>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</si>
  <si>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</si>
  <si>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</si>
  <si>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</si>
  <si>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</si>
  <si>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</si>
  <si>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</si>
  <si>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</si>
  <si>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</si>
  <si>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</si>
  <si>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</si>
  <si>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</si>
  <si>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</si>
  <si>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</si>
  <si>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</si>
  <si>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</si>
  <si>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</si>
  <si>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</si>
  <si>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</si>
  <si>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</si>
  <si>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</si>
  <si>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</si>
  <si>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</si>
  <si>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</si>
  <si>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</si>
  <si>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</si>
  <si>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</si>
  <si>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</si>
  <si>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</si>
  <si>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</si>
  <si>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</si>
  <si>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</si>
  <si>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</si>
  <si>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</si>
  <si>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</si>
  <si>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</si>
  <si>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</si>
  <si>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</si>
  <si>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</si>
  <si>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</si>
  <si>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</si>
  <si>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</si>
  <si>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</si>
  <si>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</si>
  <si>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</si>
  <si>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</si>
  <si>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</si>
  <si>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</si>
  <si>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</si>
  <si>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</si>
  <si>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</si>
  <si>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</si>
  <si>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</si>
  <si>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</si>
  <si>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</si>
  <si>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</si>
  <si>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</si>
  <si>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</si>
  <si>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</si>
  <si>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</si>
  <si>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</si>
  <si>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</si>
  <si>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</si>
  <si>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</si>
  <si>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</si>
  <si>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</si>
  <si>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</si>
  <si>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</si>
  <si>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</si>
  <si>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</si>
  <si>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</si>
  <si>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</si>
  <si>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</si>
  <si>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</si>
  <si>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</si>
  <si>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</si>
  <si>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</si>
  <si>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</si>
  <si>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</si>
  <si>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</si>
  <si>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</si>
  <si>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</si>
  <si>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</si>
  <si>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</si>
  <si>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</si>
  <si>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</si>
  <si>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</si>
  <si>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</si>
  <si>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</si>
  <si>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</si>
  <si>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</si>
  <si>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</si>
  <si>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</si>
  <si>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</si>
  <si>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</si>
  <si>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</si>
  <si>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</si>
  <si>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</si>
  <si>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</si>
  <si>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</si>
  <si>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</si>
  <si>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</si>
  <si>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</si>
  <si>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</si>
  <si>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</si>
  <si>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</si>
  <si>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</si>
  <si>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</si>
  <si>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</si>
  <si>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</si>
  <si>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</si>
  <si>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</si>
  <si>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</si>
  <si>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</si>
  <si>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</si>
  <si>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</si>
  <si>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</si>
  <si>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</si>
  <si>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</si>
  <si>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</si>
  <si>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</si>
  <si>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</si>
  <si>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</si>
  <si>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</si>
  <si>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</si>
  <si>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</si>
  <si>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</si>
  <si>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</si>
  <si>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</si>
  <si>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</si>
  <si>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</si>
  <si>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</si>
  <si>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</si>
  <si>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</si>
  <si>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</si>
  <si>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</si>
  <si>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</si>
  <si>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</si>
  <si>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</si>
  <si>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</si>
  <si>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</si>
  <si>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</si>
  <si>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</si>
  <si>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</si>
  <si>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</si>
  <si>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</si>
  <si>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</si>
  <si>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</si>
  <si>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</si>
  <si>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</si>
  <si>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</si>
  <si>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</si>
  <si>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</si>
  <si>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</si>
  <si>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</si>
  <si>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</si>
  <si>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</si>
  <si>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</si>
  <si>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</si>
  <si>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</si>
  <si>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</si>
  <si>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</si>
  <si>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</si>
  <si>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</si>
  <si>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</si>
  <si>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</si>
  <si>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</si>
  <si>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</si>
  <si>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</si>
  <si>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</si>
  <si>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</si>
  <si>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</si>
  <si>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</si>
  <si>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</si>
  <si>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</si>
  <si>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</si>
  <si>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</si>
  <si>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</si>
  <si>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</si>
  <si>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</si>
  <si>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</si>
  <si>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</si>
  <si>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</si>
  <si>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</si>
  <si>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</si>
  <si>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</si>
  <si>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</si>
  <si>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</si>
  <si>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</si>
  <si>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</si>
  <si>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</si>
  <si>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</si>
  <si>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</si>
  <si>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</si>
  <si>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</si>
  <si>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</si>
  <si>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</si>
  <si>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</si>
  <si>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</si>
  <si>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</si>
  <si>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</si>
  <si>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</si>
  <si>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</si>
  <si>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</si>
  <si>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</si>
  <si>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</si>
  <si>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</si>
  <si>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</si>
  <si>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</si>
  <si>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</si>
  <si>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</si>
  <si>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</si>
  <si>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</si>
  <si>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</si>
  <si>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</si>
  <si>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</si>
  <si>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</si>
  <si>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</si>
  <si>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</si>
  <si>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</si>
  <si>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</si>
  <si>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</si>
  <si>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</si>
  <si>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</si>
  <si>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</si>
  <si>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</si>
  <si>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</si>
  <si>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</si>
  <si>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</si>
  <si>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</si>
  <si>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</si>
  <si>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</si>
  <si>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</si>
  <si>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</si>
  <si>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</si>
  <si>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</si>
  <si>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</si>
  <si>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</si>
  <si>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</si>
  <si>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</si>
  <si>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</si>
  <si>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</si>
  <si>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</si>
  <si>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</si>
  <si>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</si>
  <si>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</si>
  <si>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</si>
  <si>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</si>
  <si>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</si>
  <si>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</si>
  <si>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</si>
  <si>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</si>
  <si>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</si>
  <si>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</si>
  <si>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</si>
  <si>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</si>
  <si>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</si>
  <si>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</si>
  <si>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</si>
  <si>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</si>
  <si>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</si>
  <si>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</si>
  <si>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</si>
  <si>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</si>
  <si>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</si>
  <si>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</si>
  <si>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</si>
  <si>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</si>
  <si>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</si>
  <si>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</si>
  <si>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</si>
  <si>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</si>
  <si>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</si>
  <si>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</si>
  <si>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</si>
  <si>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</si>
  <si>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</si>
  <si>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</si>
  <si>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</si>
  <si>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</si>
  <si>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</si>
  <si>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</si>
  <si>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</si>
  <si>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</si>
  <si>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</si>
  <si>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</si>
  <si>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</si>
  <si>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</si>
  <si>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</si>
  <si>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</si>
  <si>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</si>
  <si>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</si>
  <si>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</si>
  <si>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</si>
  <si>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</si>
  <si>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</si>
  <si>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</si>
  <si>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</si>
  <si>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</si>
  <si>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</si>
  <si>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</si>
  <si>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</si>
  <si>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</si>
  <si>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</si>
  <si>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</si>
  <si>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</si>
  <si>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</si>
  <si>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</si>
  <si>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</si>
  <si>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</si>
  <si>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</si>
  <si>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</si>
  <si>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</si>
  <si>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</si>
  <si>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</si>
  <si>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</si>
  <si>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</si>
  <si>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</si>
  <si>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</si>
  <si>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</si>
  <si>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</si>
  <si>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</si>
  <si>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</si>
  <si>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</si>
  <si>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</si>
  <si>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</si>
  <si>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</si>
  <si>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</si>
  <si>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</si>
  <si>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</si>
  <si>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</si>
  <si>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</si>
  <si>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</si>
  <si>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</si>
  <si>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</si>
  <si>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</si>
  <si>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</si>
  <si>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</si>
  <si>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</si>
  <si>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</si>
  <si>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</si>
  <si>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</si>
  <si>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</si>
  <si>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</si>
  <si>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</si>
  <si>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</si>
  <si>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</si>
  <si>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</si>
  <si>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</si>
  <si>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</si>
  <si>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</si>
  <si>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</si>
  <si>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</si>
  <si>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</si>
  <si>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</si>
  <si>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</si>
  <si>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</si>
  <si>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</si>
  <si>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</si>
  <si>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</si>
  <si>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</si>
  <si>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</si>
  <si>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</si>
  <si>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</si>
  <si>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</si>
  <si>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</si>
  <si>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</si>
  <si>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</si>
  <si>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</si>
  <si>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</si>
  <si>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</si>
  <si>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</si>
  <si>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</si>
  <si>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</si>
  <si>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</si>
  <si>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</si>
  <si>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</si>
  <si>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</si>
  <si>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</si>
  <si>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</si>
  <si>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</si>
  <si>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</si>
  <si>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</si>
  <si>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</si>
  <si>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</si>
  <si>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</si>
  <si>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</si>
  <si>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</si>
  <si>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</si>
  <si>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</si>
  <si>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</si>
  <si>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</si>
  <si>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</si>
  <si>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</si>
  <si>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</si>
  <si>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</si>
  <si>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</si>
  <si>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</si>
  <si>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</si>
  <si>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</si>
  <si>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</si>
  <si>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</si>
  <si>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</si>
  <si>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</si>
  <si>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</si>
  <si>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</si>
  <si>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</si>
  <si>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</si>
  <si>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</si>
  <si>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</si>
  <si>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</si>
  <si>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</si>
  <si>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</si>
  <si>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</si>
  <si>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</si>
  <si>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</si>
  <si>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</si>
  <si>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</si>
  <si>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</si>
  <si>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</si>
  <si>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</si>
  <si>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</si>
  <si>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</si>
  <si>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</si>
  <si>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</si>
  <si>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</si>
  <si>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</si>
  <si>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</si>
  <si>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</si>
  <si>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</si>
  <si>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</si>
  <si>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</si>
  <si>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</si>
  <si>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</si>
  <si>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</si>
  <si>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</si>
  <si>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</si>
  <si>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</si>
  <si>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</si>
  <si>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</si>
  <si>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</si>
  <si>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</si>
  <si>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</si>
  <si>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</si>
  <si>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</si>
  <si>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</si>
  <si>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</si>
  <si>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</si>
  <si>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</si>
  <si>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</si>
  <si>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</si>
  <si>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</si>
  <si>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</si>
  <si>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</si>
  <si>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</si>
  <si>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</si>
  <si>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</si>
  <si>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</si>
  <si>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</si>
  <si>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</si>
  <si>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</si>
  <si>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</si>
  <si>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</si>
  <si>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</si>
  <si>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</si>
  <si>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</si>
  <si>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</si>
  <si>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</si>
  <si>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</si>
  <si>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</si>
  <si>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</si>
  <si>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</si>
  <si>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</si>
  <si>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</si>
  <si>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</si>
  <si>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</si>
  <si>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</si>
  <si>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</si>
  <si>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</si>
  <si>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</si>
  <si>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</si>
  <si>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</si>
  <si>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</si>
  <si>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</si>
  <si>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</si>
  <si>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</si>
  <si>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</si>
  <si>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</si>
  <si>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</si>
  <si>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</si>
  <si>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</si>
  <si>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</si>
  <si>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</si>
  <si>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</si>
  <si>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</si>
  <si>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</si>
  <si>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</si>
  <si>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</si>
  <si>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</si>
  <si>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</si>
  <si>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</si>
  <si>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</si>
  <si>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</si>
  <si>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</si>
  <si>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</si>
  <si>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</si>
  <si>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</si>
  <si>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</si>
  <si>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</si>
  <si>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</si>
  <si>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</si>
  <si>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</si>
  <si>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</si>
  <si>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</si>
  <si>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</si>
  <si>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</si>
  <si>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</si>
  <si>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</si>
  <si>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</si>
  <si>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</si>
  <si>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</si>
  <si>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</si>
  <si>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</si>
  <si>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</si>
  <si>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</si>
  <si>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</si>
  <si>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</si>
  <si>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</si>
  <si>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</si>
  <si>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</si>
  <si>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</si>
  <si>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</si>
  <si>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</si>
  <si>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</si>
  <si>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</si>
  <si>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</si>
  <si>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</si>
  <si>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</si>
  <si>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</si>
  <si>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</si>
  <si>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</si>
  <si>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</si>
  <si>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</si>
  <si>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</si>
  <si>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</si>
  <si>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</si>
  <si>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</si>
  <si>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</si>
  <si>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</si>
  <si>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</si>
  <si>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</si>
  <si>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</si>
  <si>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</si>
  <si>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</si>
  <si>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</si>
  <si>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</si>
  <si>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</si>
  <si>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</si>
  <si>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</si>
  <si>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</si>
  <si>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</si>
  <si>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</si>
  <si>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</si>
  <si>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</si>
  <si>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</si>
  <si>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</si>
  <si>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</si>
  <si>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</si>
  <si>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</si>
  <si>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</si>
  <si>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</si>
  <si>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</si>
  <si>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</si>
  <si>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</si>
  <si>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</si>
  <si>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</si>
  <si>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</si>
  <si>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</si>
  <si>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</si>
  <si>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</si>
  <si>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</si>
  <si>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</si>
  <si>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</si>
  <si>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</si>
  <si>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</si>
  <si>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</si>
  <si>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</si>
  <si>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</si>
  <si>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</si>
  <si>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</si>
  <si>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</si>
  <si>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</si>
  <si>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</si>
  <si>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</si>
  <si>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</si>
  <si>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</si>
  <si>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</si>
  <si>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</si>
  <si>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</si>
  <si>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</si>
  <si>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</si>
  <si>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</si>
  <si>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</si>
  <si>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</si>
  <si>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</si>
  <si>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</si>
  <si>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</si>
  <si>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</si>
  <si>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</si>
  <si>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</si>
  <si>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</si>
  <si>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</si>
  <si>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</si>
  <si>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</si>
  <si>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</si>
  <si>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</si>
  <si>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</si>
  <si>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</si>
  <si>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</si>
  <si>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</si>
  <si>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</si>
  <si>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</si>
  <si>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</si>
  <si>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</si>
  <si>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</si>
  <si>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</si>
  <si>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</si>
  <si>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</si>
  <si>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</si>
  <si>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</si>
  <si>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</si>
  <si>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</si>
  <si>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</si>
  <si>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</si>
  <si>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</si>
  <si>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</si>
  <si>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</si>
  <si>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</si>
  <si>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</si>
  <si>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</si>
  <si>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</si>
  <si>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</si>
  <si>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</si>
  <si>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</si>
  <si>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</si>
  <si>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</si>
  <si>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</si>
  <si>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</si>
  <si>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</si>
  <si>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</si>
  <si>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</si>
  <si>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</si>
  <si>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</si>
  <si>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</si>
  <si>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</si>
  <si>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</si>
  <si>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</si>
  <si>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</si>
  <si>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</si>
  <si>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</si>
  <si>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</si>
  <si>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</si>
  <si>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</si>
  <si>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</si>
  <si>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</si>
  <si>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</si>
  <si>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</si>
  <si>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</si>
  <si>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</si>
  <si>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</si>
  <si>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</si>
  <si>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</si>
  <si>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</si>
  <si>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</si>
  <si>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</si>
  <si>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</si>
  <si>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</si>
  <si>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</si>
  <si>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</si>
  <si>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</si>
  <si>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</si>
  <si>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</si>
  <si>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</si>
  <si>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</si>
  <si>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</si>
  <si>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</si>
  <si>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</si>
  <si>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</si>
  <si>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</si>
  <si>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</si>
  <si>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</si>
  <si>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</si>
  <si>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</si>
  <si>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</si>
  <si>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</si>
  <si>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</si>
  <si>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</si>
  <si>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</si>
  <si>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</si>
  <si>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</si>
  <si>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</si>
  <si>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</si>
  <si>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</si>
  <si>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</si>
  <si>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</si>
  <si>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</si>
  <si>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</si>
  <si>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</si>
  <si>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</si>
  <si>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</si>
  <si>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</si>
  <si>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</si>
  <si>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</si>
  <si>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</si>
  <si>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</si>
  <si>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</si>
  <si>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</si>
  <si>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</si>
  <si>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</si>
  <si>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</si>
  <si>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</si>
  <si>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</si>
  <si>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</si>
  <si>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</si>
  <si>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</si>
  <si>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</si>
  <si>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</si>
  <si>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</si>
  <si>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</si>
  <si>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</si>
  <si>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</si>
  <si>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</si>
  <si>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</si>
  <si>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</si>
  <si>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</si>
  <si>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</si>
  <si>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</si>
  <si>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</si>
  <si>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</si>
  <si>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</si>
  <si>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</si>
  <si>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</si>
  <si>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</si>
  <si>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</si>
  <si>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</si>
  <si>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</si>
  <si>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</si>
  <si>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</si>
  <si>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</si>
  <si>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</si>
  <si>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</si>
  <si>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</si>
  <si>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</si>
  <si>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</si>
  <si>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</si>
  <si>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</si>
  <si>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</si>
  <si>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</si>
  <si>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</si>
  <si>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</si>
  <si>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</si>
  <si>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</si>
  <si>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</si>
  <si>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</si>
  <si>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</si>
  <si>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</si>
  <si>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</si>
  <si>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</si>
  <si>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</si>
  <si>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</si>
  <si>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</si>
  <si>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</si>
  <si>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</si>
  <si>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</si>
  <si>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</si>
  <si>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</si>
  <si>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</si>
  <si>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</si>
  <si>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</si>
  <si>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</si>
  <si>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</si>
  <si>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</si>
  <si>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</si>
  <si>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</si>
  <si>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</si>
  <si>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</si>
  <si>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</si>
  <si>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</si>
  <si>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</si>
  <si>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</si>
  <si>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</si>
  <si>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</si>
  <si>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</si>
  <si>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</si>
  <si>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</si>
  <si>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</si>
  <si>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</si>
  <si>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</si>
  <si>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</si>
  <si>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</si>
  <si>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</si>
  <si>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</si>
  <si>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</si>
  <si>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</si>
  <si>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</si>
  <si>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</si>
  <si>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</si>
  <si>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</si>
  <si>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</si>
  <si>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</si>
  <si>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</si>
  <si>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</si>
  <si>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</si>
  <si>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</si>
  <si>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</si>
  <si>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</si>
  <si>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</si>
  <si>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</si>
  <si>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</si>
  <si>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</si>
  <si>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</si>
  <si>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</si>
  <si>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</si>
  <si>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</si>
  <si>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</si>
  <si>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</si>
  <si>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</si>
  <si>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</si>
  <si>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</si>
  <si>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</si>
  <si>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</si>
  <si>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</si>
  <si>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</si>
  <si>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</si>
  <si>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</si>
  <si>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</si>
  <si>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</si>
  <si>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</si>
  <si>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</si>
  <si>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</si>
  <si>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</si>
  <si>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</si>
  <si>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</si>
  <si>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</si>
  <si>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</si>
  <si>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</si>
  <si>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</si>
  <si>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</si>
  <si>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</si>
  <si>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</si>
  <si>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</si>
  <si>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</si>
  <si>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</si>
  <si>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</si>
  <si>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</si>
  <si>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</si>
  <si>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</si>
  <si>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</si>
  <si>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</si>
  <si>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</si>
  <si>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</si>
  <si>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</si>
  <si>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</si>
  <si>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</si>
  <si>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</si>
  <si>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</si>
  <si>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</si>
  <si>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</si>
  <si>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</si>
  <si>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</si>
  <si>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</si>
  <si>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</si>
  <si>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</si>
  <si>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</si>
  <si>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</si>
  <si>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</si>
  <si>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</si>
  <si>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</si>
  <si>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</si>
  <si>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</si>
  <si>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</si>
  <si>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</si>
  <si>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</si>
  <si>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</si>
  <si>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</si>
  <si>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</si>
  <si>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</si>
  <si>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</si>
  <si>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</si>
  <si>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</si>
  <si>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</si>
  <si>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</si>
  <si>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</si>
  <si>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</si>
  <si>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</si>
  <si>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</si>
  <si>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</si>
  <si>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</si>
  <si>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</si>
  <si>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</si>
  <si>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</si>
  <si>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</si>
  <si>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</si>
  <si>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</si>
  <si>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</si>
  <si>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</si>
  <si>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</si>
  <si>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</si>
  <si>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</si>
  <si>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</si>
  <si>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</si>
  <si>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</si>
  <si>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</si>
  <si>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</si>
  <si>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</si>
  <si>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</si>
  <si>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</si>
  <si>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</si>
  <si>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</si>
  <si>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</si>
  <si>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</si>
  <si>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</si>
  <si>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</si>
  <si>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</si>
  <si>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</si>
  <si>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</si>
  <si>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</si>
  <si>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</si>
  <si>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</si>
  <si>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</si>
  <si>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</si>
  <si>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</si>
  <si>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</si>
  <si>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</si>
  <si>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</si>
  <si>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</si>
  <si>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</si>
  <si>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</si>
  <si>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</si>
  <si>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</si>
  <si>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</si>
  <si>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</si>
  <si>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</si>
  <si>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</si>
  <si>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</si>
  <si>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</si>
  <si>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</si>
  <si>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</si>
  <si>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</si>
  <si>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</si>
  <si>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</si>
  <si>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</si>
  <si>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</si>
  <si>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</si>
  <si>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</si>
  <si>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</si>
  <si>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</si>
  <si>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</si>
  <si>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</si>
  <si>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</si>
  <si>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</si>
  <si>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</si>
  <si>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</si>
  <si>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</si>
  <si>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</si>
  <si>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</si>
  <si>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</si>
  <si>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</si>
  <si>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</si>
  <si>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</si>
  <si>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</si>
  <si>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</si>
  <si>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</si>
  <si>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</si>
  <si>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</si>
  <si>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</si>
  <si>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</si>
  <si>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</si>
  <si>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</si>
  <si>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</si>
  <si>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</si>
  <si>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</si>
  <si>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</si>
  <si>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</si>
  <si>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</si>
  <si>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</si>
  <si>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</si>
  <si>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</si>
  <si>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</si>
  <si>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</si>
  <si>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</si>
  <si>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</si>
  <si>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</si>
  <si>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</si>
  <si>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</si>
  <si>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</si>
  <si>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</si>
  <si>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</si>
  <si>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</si>
  <si>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</si>
  <si>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</si>
  <si>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</si>
  <si>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</si>
  <si>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</si>
  <si>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</si>
  <si>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</si>
  <si>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</si>
  <si>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</si>
  <si>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</si>
  <si>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</si>
  <si>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</si>
  <si>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</si>
  <si>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</si>
  <si>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</si>
  <si>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</si>
  <si>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</si>
  <si>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</si>
  <si>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</si>
  <si>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</si>
  <si>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</si>
  <si>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</si>
  <si>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</si>
  <si>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</si>
  <si>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</si>
  <si>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</si>
  <si>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</si>
  <si>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</si>
  <si>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</si>
  <si>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</si>
  <si>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</si>
  <si>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</si>
  <si>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</si>
  <si>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</si>
  <si>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</si>
  <si>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</si>
  <si>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</si>
  <si>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</si>
  <si>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</si>
  <si>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</si>
  <si>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</si>
  <si>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</si>
  <si>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</si>
  <si>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</si>
  <si>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</si>
  <si>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</si>
  <si>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</si>
  <si>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</si>
  <si>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</si>
  <si>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</si>
  <si>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</si>
  <si>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</si>
  <si>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</si>
  <si>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</si>
  <si>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</si>
  <si>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</si>
  <si>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</si>
  <si>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</si>
  <si>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</si>
  <si>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</si>
  <si>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</si>
  <si>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</si>
  <si>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</si>
  <si>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</si>
  <si>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</si>
  <si>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</si>
  <si>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</si>
  <si>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</si>
  <si>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</si>
  <si>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</si>
  <si>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</si>
  <si>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</si>
  <si>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</si>
  <si>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</si>
  <si>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</si>
  <si>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</si>
  <si>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</si>
  <si>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</si>
  <si>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</si>
  <si>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</si>
  <si>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</si>
  <si>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</si>
  <si>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</si>
  <si>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</si>
  <si>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</si>
  <si>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</si>
  <si>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</si>
  <si>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</si>
  <si>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</si>
  <si>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</si>
  <si>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</si>
  <si>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</si>
  <si>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</si>
  <si>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</si>
  <si>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</si>
  <si>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</si>
  <si>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</si>
  <si>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</si>
  <si>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</si>
  <si>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</si>
  <si>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</si>
  <si>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</si>
  <si>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</si>
  <si>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</si>
  <si>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</si>
  <si>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</si>
  <si>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</si>
  <si>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</si>
  <si>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</si>
  <si>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</si>
  <si>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</si>
  <si>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</si>
  <si>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</si>
  <si>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</si>
  <si>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</si>
  <si>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</si>
  <si>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</si>
  <si>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</si>
  <si>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</si>
  <si>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</si>
  <si>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</si>
  <si>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</si>
  <si>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</si>
  <si>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</si>
  <si>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</si>
  <si>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</si>
  <si>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</si>
  <si>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</si>
  <si>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</si>
  <si>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</si>
  <si>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</si>
  <si>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</si>
  <si>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</si>
  <si>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</si>
  <si>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</si>
  <si>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</si>
  <si>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</si>
  <si>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</si>
  <si>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</si>
  <si>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</si>
  <si>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</si>
  <si>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</si>
  <si>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</si>
  <si>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</si>
  <si>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</si>
  <si>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</si>
  <si>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</si>
  <si>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</si>
  <si>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</si>
  <si>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</si>
  <si>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</si>
  <si>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</si>
  <si>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</si>
  <si>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</si>
  <si>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</si>
  <si>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</si>
  <si>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</si>
  <si>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</si>
  <si>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</si>
  <si>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</si>
  <si>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</si>
  <si>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</si>
  <si>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</si>
  <si>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</si>
  <si>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</si>
  <si>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</si>
  <si>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</si>
  <si>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</si>
  <si>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</si>
  <si>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</si>
  <si>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</si>
  <si>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</si>
  <si>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</si>
  <si>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</si>
  <si>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</si>
  <si>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</si>
  <si>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</si>
  <si>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</si>
  <si>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</si>
  <si>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</si>
  <si>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</si>
  <si>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</si>
  <si>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</si>
  <si>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</si>
  <si>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</si>
  <si>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</si>
  <si>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</si>
  <si>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</si>
  <si>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</si>
  <si>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</si>
  <si>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</si>
  <si>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</si>
  <si>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</si>
  <si>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</si>
  <si>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</si>
  <si>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</si>
  <si>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</si>
  <si>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</si>
  <si>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</si>
  <si>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</si>
  <si>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</si>
  <si>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</si>
  <si>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</si>
  <si>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</si>
  <si>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</si>
  <si>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</si>
  <si>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</si>
  <si>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</si>
  <si>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</si>
  <si>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</si>
  <si>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</si>
  <si>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</si>
  <si>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</si>
  <si>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</si>
  <si>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</si>
  <si>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</si>
  <si>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</si>
  <si>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</si>
  <si>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</si>
  <si>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</si>
  <si>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</si>
  <si>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</si>
  <si>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</si>
  <si>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</si>
  <si>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</si>
  <si>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</si>
  <si>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</si>
  <si>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</si>
  <si>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</si>
  <si>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</si>
  <si>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</si>
  <si>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</si>
  <si>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</si>
  <si>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</si>
  <si>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</si>
  <si>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</si>
  <si>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</si>
  <si>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</si>
  <si>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</si>
  <si>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</si>
  <si>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</si>
  <si>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</si>
  <si>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</si>
  <si>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</si>
  <si>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</si>
  <si>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</si>
  <si>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</si>
  <si>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</si>
  <si>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</si>
  <si>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</si>
  <si>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</si>
  <si>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</si>
  <si>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</si>
  <si>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</si>
  <si>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</si>
  <si>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</si>
  <si>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</si>
  <si>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</si>
  <si>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</si>
  <si>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</si>
  <si>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</si>
  <si>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</si>
  <si>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</si>
  <si>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</si>
  <si>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</si>
  <si>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</si>
  <si>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</si>
  <si>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</si>
  <si>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</si>
  <si>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</si>
  <si>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</si>
  <si>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</si>
  <si>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</si>
  <si>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</si>
  <si>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</si>
  <si>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</si>
  <si>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</si>
  <si>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</si>
  <si>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</si>
  <si>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</si>
  <si>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</si>
  <si>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</si>
  <si>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</si>
  <si>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</si>
  <si>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</si>
  <si>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</si>
  <si>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</si>
  <si>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</si>
  <si>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</si>
  <si>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</si>
  <si>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</si>
  <si>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</si>
  <si>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</si>
  <si>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</si>
  <si>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</si>
  <si>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</si>
  <si>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</si>
  <si>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</si>
  <si>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</si>
  <si>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</si>
  <si>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</si>
  <si>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</si>
  <si>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</si>
  <si>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</si>
  <si>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</si>
  <si>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</si>
  <si>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</si>
  <si>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</si>
  <si>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</si>
  <si>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</si>
  <si>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</si>
  <si>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</si>
  <si>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</si>
  <si>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</si>
  <si>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</si>
  <si>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</si>
  <si>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</si>
  <si>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</si>
  <si>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</si>
  <si>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</si>
  <si>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</si>
  <si>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</si>
  <si>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</si>
  <si>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</si>
  <si>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</si>
  <si>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</si>
  <si>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</si>
  <si>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</si>
  <si>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</si>
  <si>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</si>
  <si>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</si>
  <si>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</si>
  <si>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</si>
  <si>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</si>
  <si>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</si>
  <si>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</si>
  <si>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</si>
  <si>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</si>
  <si>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</si>
  <si>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</si>
  <si>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</si>
  <si>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</si>
  <si>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</si>
  <si>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</si>
  <si>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</si>
  <si>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</si>
  <si>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</si>
  <si>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</si>
  <si>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</si>
  <si>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</si>
  <si>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</si>
  <si>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</si>
  <si>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</si>
  <si>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</si>
  <si>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</si>
  <si>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</si>
  <si>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</si>
  <si>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</si>
  <si>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</si>
  <si>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</si>
  <si>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</si>
  <si>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</si>
  <si>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</si>
  <si>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</si>
  <si>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</si>
  <si>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</si>
  <si>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</si>
  <si>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</si>
  <si>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</si>
  <si>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</si>
  <si>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</si>
  <si>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</si>
  <si>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</si>
  <si>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</si>
  <si>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</si>
  <si>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</si>
  <si>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</si>
  <si>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</si>
  <si>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</si>
  <si>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</si>
  <si>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</si>
  <si>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</si>
  <si>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</si>
  <si>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</si>
  <si>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</si>
  <si>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</si>
  <si>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</si>
  <si>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</si>
  <si>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</si>
  <si>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</si>
  <si>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</si>
  <si>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</si>
  <si>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</si>
  <si>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</si>
  <si>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</si>
  <si>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</si>
  <si>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</si>
  <si>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</si>
  <si>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</si>
  <si>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</si>
  <si>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</si>
  <si>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</si>
  <si>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</si>
  <si>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</si>
  <si>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</si>
  <si>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</si>
  <si>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</si>
  <si>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</si>
  <si>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</si>
  <si>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</si>
  <si>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</si>
  <si>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</si>
  <si>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</si>
  <si>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</si>
  <si>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</si>
  <si>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</si>
  <si>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</si>
  <si>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</si>
  <si>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</si>
  <si>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</si>
  <si>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</si>
  <si>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</si>
  <si>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</si>
  <si>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</si>
  <si>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</si>
  <si>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</si>
  <si>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</si>
  <si>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</si>
  <si>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</si>
  <si>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</si>
  <si>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</si>
  <si>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</si>
  <si>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</si>
  <si>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</si>
  <si>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</si>
  <si>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</si>
  <si>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</si>
  <si>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</si>
  <si>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</si>
  <si>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</si>
  <si>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</si>
  <si>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</si>
  <si>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</si>
  <si>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</si>
  <si>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</si>
  <si>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</si>
  <si>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</si>
  <si>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</si>
  <si>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</si>
  <si>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</si>
  <si>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</si>
  <si>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</si>
  <si>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</si>
  <si>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</si>
  <si>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</si>
  <si>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</si>
  <si>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</si>
  <si>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</si>
  <si>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</si>
  <si>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</si>
  <si>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</si>
  <si>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</si>
  <si>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</si>
  <si>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</si>
  <si>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</si>
  <si>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</si>
  <si>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</si>
  <si>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</si>
  <si>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</si>
  <si>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</si>
  <si>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</si>
  <si>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</si>
  <si>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</si>
  <si>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</si>
  <si>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</si>
  <si>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</si>
  <si>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</si>
  <si>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</si>
  <si>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</si>
  <si>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</si>
  <si>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</si>
  <si>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</si>
  <si>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</si>
  <si>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</si>
  <si>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</si>
  <si>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</si>
  <si>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</si>
  <si>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</si>
  <si>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</si>
  <si>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</si>
  <si>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</si>
  <si>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</si>
  <si>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</si>
  <si>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</si>
  <si>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</si>
  <si>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</si>
  <si>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</si>
  <si>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</si>
  <si>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</si>
  <si>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</si>
  <si>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</si>
  <si>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</si>
  <si>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</si>
  <si>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</si>
  <si>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</si>
  <si>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</si>
  <si>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</si>
  <si>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</si>
  <si>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</si>
  <si>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</si>
  <si>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</si>
  <si>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</si>
  <si>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</si>
  <si>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</si>
  <si>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</si>
  <si>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</si>
  <si>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</si>
  <si>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</si>
  <si>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</si>
  <si>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</si>
  <si>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</si>
  <si>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</si>
  <si>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</si>
  <si>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</si>
  <si>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</si>
  <si>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</si>
  <si>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</si>
  <si>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</si>
  <si>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</si>
  <si>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</si>
  <si>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</si>
  <si>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</si>
  <si>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</si>
  <si>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</si>
  <si>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</si>
  <si>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</si>
  <si>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</si>
  <si>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</si>
  <si>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</si>
  <si>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</si>
  <si>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</si>
  <si>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</si>
  <si>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</si>
  <si>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</si>
  <si>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</si>
  <si>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</si>
  <si>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</si>
  <si>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</si>
  <si>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</si>
  <si>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</si>
  <si>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</si>
  <si>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</si>
  <si>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</si>
  <si>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</si>
  <si>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</si>
  <si>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</si>
  <si>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</si>
  <si>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</si>
  <si>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</si>
  <si>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</si>
  <si>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</si>
  <si>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</si>
  <si>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</si>
  <si>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</si>
  <si>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</si>
  <si>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</si>
  <si>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</si>
  <si>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</si>
  <si>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</si>
  <si>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</si>
  <si>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</si>
  <si>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</si>
  <si>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</si>
  <si>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</si>
  <si>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</si>
  <si>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</si>
  <si>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</si>
  <si>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</si>
  <si>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</si>
  <si>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</si>
  <si>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</si>
  <si>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</si>
  <si>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</si>
  <si>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</si>
  <si>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</si>
  <si>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</si>
  <si>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</si>
  <si>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</si>
  <si>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</si>
  <si>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</si>
  <si>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</si>
  <si>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</si>
  <si>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</si>
  <si>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</si>
  <si>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</si>
  <si>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</si>
  <si>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</si>
  <si>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</si>
  <si>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</si>
  <si>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</si>
  <si>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</si>
  <si>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</si>
  <si>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</si>
  <si>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</si>
  <si>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</si>
  <si>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</si>
  <si>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</si>
  <si>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</si>
  <si>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</si>
  <si>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</si>
  <si>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</si>
  <si>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</si>
  <si>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</si>
  <si>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</si>
  <si>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</si>
  <si>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</si>
  <si>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</si>
  <si>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</si>
  <si>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</si>
  <si>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</si>
  <si>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</si>
  <si>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</si>
  <si>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</si>
  <si>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</si>
  <si>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</si>
  <si>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</si>
  <si>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</si>
  <si>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</si>
  <si>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</si>
  <si>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</si>
  <si>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</si>
  <si>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</si>
  <si>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</si>
  <si>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</si>
  <si>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</si>
  <si>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</si>
  <si>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</si>
  <si>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</si>
  <si>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</si>
  <si>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</si>
  <si>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</si>
  <si>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</si>
  <si>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</si>
  <si>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</si>
  <si>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</si>
  <si>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</si>
  <si>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</si>
  <si>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</si>
  <si>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</si>
  <si>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</si>
  <si>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</si>
  <si>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</si>
  <si>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</si>
  <si>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</si>
  <si>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</si>
  <si>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</si>
  <si>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</si>
  <si>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</si>
  <si>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</si>
  <si>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</si>
  <si>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</si>
  <si>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</si>
  <si>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</si>
  <si>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</si>
  <si>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</si>
  <si>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</si>
  <si>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</si>
  <si>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</si>
  <si>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</si>
  <si>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</si>
  <si>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</si>
  <si>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</si>
  <si>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</si>
  <si>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</si>
  <si>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</si>
  <si>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</si>
  <si>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</si>
  <si>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</si>
  <si>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</si>
  <si>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</si>
  <si>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</si>
  <si>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</si>
  <si>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</si>
  <si>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</si>
  <si>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</si>
  <si>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</si>
  <si>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</si>
  <si>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</si>
  <si>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</si>
  <si>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</si>
  <si>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</si>
  <si>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</si>
  <si>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</si>
  <si>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</si>
  <si>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</si>
  <si>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</si>
  <si>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</si>
  <si>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</si>
  <si>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</si>
  <si>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</si>
  <si>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</si>
  <si>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</si>
  <si>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</si>
  <si>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</si>
  <si>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</si>
  <si>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</si>
  <si>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</si>
  <si>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</si>
  <si>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</si>
  <si>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</si>
  <si>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</si>
  <si>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</si>
  <si>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</si>
  <si>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</si>
  <si>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</si>
  <si>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</si>
  <si>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</si>
  <si>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</si>
  <si>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</si>
  <si>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</si>
  <si>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</si>
  <si>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</si>
  <si>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</si>
  <si>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</si>
  <si>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</si>
  <si>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</si>
  <si>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</si>
  <si>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</si>
  <si>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</si>
  <si>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</si>
  <si>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</si>
  <si>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</si>
  <si>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</si>
  <si>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</si>
  <si>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</si>
  <si>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</si>
  <si>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</si>
  <si>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</si>
  <si>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</si>
  <si>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</si>
  <si>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</si>
  <si>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</si>
  <si>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</si>
  <si>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</si>
  <si>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</si>
  <si>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</si>
  <si>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</si>
  <si>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</si>
  <si>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</si>
  <si>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</si>
  <si>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</si>
  <si>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</si>
  <si>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</si>
  <si>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</si>
  <si>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</si>
  <si>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</si>
  <si>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</si>
  <si>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</si>
  <si>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</si>
  <si>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</si>
  <si>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</si>
  <si>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</si>
  <si>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</si>
  <si>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</si>
  <si>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</si>
  <si>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</si>
  <si>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</si>
  <si>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</si>
  <si>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</si>
  <si>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</si>
  <si>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</si>
  <si>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</si>
  <si>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</si>
  <si>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</si>
  <si>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</si>
  <si>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</si>
  <si>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</si>
  <si>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</si>
  <si>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</si>
  <si>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</si>
  <si>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</si>
  <si>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</si>
  <si>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</si>
  <si>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</si>
  <si>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</si>
  <si>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</si>
  <si>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</si>
  <si>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</si>
  <si>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</si>
  <si>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</si>
  <si>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</si>
  <si>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</si>
  <si>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</si>
  <si>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</si>
  <si>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</si>
  <si>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</si>
  <si>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</si>
  <si>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</si>
  <si>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</si>
  <si>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</si>
  <si>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</si>
  <si>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</si>
  <si>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</si>
  <si>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</si>
  <si>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</si>
  <si>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</si>
  <si>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</si>
  <si>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</si>
  <si>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</si>
  <si>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</si>
  <si>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</si>
  <si>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</si>
  <si>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</si>
  <si>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</si>
  <si>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</si>
  <si>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</si>
  <si>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</si>
  <si>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</si>
  <si>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</si>
  <si>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</si>
  <si>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</si>
  <si>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</si>
  <si>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</si>
  <si>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</si>
  <si>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</si>
  <si>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</si>
  <si>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</si>
  <si>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</si>
  <si>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</si>
  <si>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</si>
  <si>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</si>
  <si>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</si>
  <si>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</si>
  <si>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</si>
  <si>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</si>
  <si>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</si>
  <si>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</si>
  <si>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</si>
  <si>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</si>
  <si>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</si>
  <si>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</si>
  <si>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</si>
  <si>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</si>
  <si>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</si>
  <si>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</si>
  <si>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</si>
  <si>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</si>
  <si>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</si>
  <si>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</si>
  <si>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</si>
  <si>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</si>
  <si>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</si>
  <si>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</si>
  <si>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</si>
  <si>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</si>
  <si>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</si>
  <si>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</si>
  <si>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</si>
  <si>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</si>
  <si>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</si>
  <si>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</si>
  <si>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</si>
  <si>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</si>
  <si>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</si>
  <si>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</si>
  <si>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</si>
  <si>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</si>
  <si>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</si>
  <si>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</si>
  <si>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</si>
  <si>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</si>
  <si>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</si>
  <si>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</si>
  <si>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</si>
  <si>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</si>
  <si>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</si>
  <si>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</si>
  <si>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</si>
  <si>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</si>
  <si>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</si>
  <si>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</si>
  <si>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</si>
  <si>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</si>
  <si>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</si>
  <si>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</si>
  <si>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</si>
  <si>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</si>
  <si>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</si>
  <si>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</si>
  <si>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</si>
  <si>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</si>
  <si>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</si>
  <si>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</si>
  <si>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</si>
  <si>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</si>
  <si>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</si>
  <si>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</si>
  <si>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</si>
  <si>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</si>
  <si>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</si>
  <si>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</si>
  <si>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</si>
  <si>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</si>
  <si>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</si>
  <si>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</si>
  <si>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</si>
  <si>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</si>
  <si>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</si>
  <si>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</si>
  <si>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</si>
  <si>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</si>
  <si>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</si>
  <si>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</si>
  <si>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</si>
  <si>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</si>
  <si>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</si>
  <si>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</si>
  <si>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</si>
  <si>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</si>
  <si>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</si>
  <si>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</si>
  <si>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</si>
  <si>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</si>
  <si>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</si>
  <si>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</si>
  <si>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</si>
  <si>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</si>
  <si>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</si>
  <si>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</si>
  <si>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</si>
  <si>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</si>
  <si>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</si>
  <si>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</si>
  <si>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</si>
  <si>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</si>
  <si>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</si>
  <si>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</si>
  <si>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</si>
  <si>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</si>
  <si>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</si>
  <si>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</si>
  <si>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</si>
  <si>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</si>
  <si>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</si>
  <si>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</si>
  <si>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</si>
  <si>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</si>
  <si>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</si>
  <si>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</si>
  <si>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</si>
  <si>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</si>
  <si>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</si>
  <si>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</si>
  <si>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</si>
  <si>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</si>
  <si>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</si>
  <si>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</si>
  <si>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</si>
  <si>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</si>
  <si>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</si>
  <si>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</si>
  <si>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</si>
  <si>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</si>
  <si>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</si>
  <si>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</si>
  <si>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</si>
  <si>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</si>
  <si>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</si>
  <si>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</si>
  <si>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</si>
  <si>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</si>
  <si>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</si>
  <si>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</si>
  <si>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</si>
  <si>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</si>
  <si>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</si>
  <si>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</si>
  <si>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</si>
  <si>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</si>
  <si>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</si>
  <si>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</si>
  <si>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</si>
  <si>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</si>
  <si>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</si>
  <si>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</si>
  <si>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</si>
  <si>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</si>
  <si>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</si>
  <si>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</si>
  <si>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</si>
  <si>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</si>
  <si>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</si>
  <si>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</si>
  <si>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</si>
  <si>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</si>
  <si>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</si>
  <si>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</si>
  <si>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</si>
  <si>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</si>
  <si>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</si>
  <si>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</si>
  <si>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</si>
  <si>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</si>
  <si>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</si>
  <si>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</si>
  <si>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</si>
  <si>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</si>
  <si>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</si>
  <si>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</si>
  <si>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</si>
  <si>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</si>
  <si>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</si>
  <si>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</si>
  <si>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</si>
  <si>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</si>
  <si>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</si>
  <si>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</si>
  <si>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</si>
  <si>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</si>
  <si>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</si>
  <si>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</si>
  <si>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</si>
  <si>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</si>
  <si>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</si>
  <si>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</si>
  <si>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</si>
  <si>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</si>
  <si>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</si>
  <si>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</si>
  <si>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</si>
  <si>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</si>
  <si>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</si>
  <si>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</si>
  <si>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</si>
  <si>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</si>
  <si>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</si>
  <si>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</si>
  <si>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</si>
  <si>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</si>
  <si>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</si>
  <si>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</si>
  <si>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</si>
  <si>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</si>
  <si>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</si>
  <si>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</si>
  <si>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</si>
  <si>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</si>
  <si>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</si>
  <si>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</si>
  <si>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</si>
  <si>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</si>
  <si>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</si>
  <si>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</si>
  <si>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</si>
  <si>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</si>
  <si>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</si>
  <si>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</si>
  <si>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</si>
  <si>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</si>
  <si>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</si>
  <si>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</si>
  <si>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</si>
  <si>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</si>
  <si>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</si>
  <si>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</si>
  <si>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</si>
  <si>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</si>
  <si>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</si>
  <si>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</si>
  <si>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</si>
  <si>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</si>
  <si>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</si>
  <si>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</si>
  <si>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</si>
  <si>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</si>
  <si>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</si>
  <si>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</si>
  <si>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</si>
  <si>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</si>
  <si>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</si>
  <si>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</si>
  <si>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</si>
  <si>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</si>
  <si>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</si>
  <si>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</si>
  <si>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</si>
  <si>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</si>
  <si>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</si>
  <si>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</si>
  <si>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</si>
  <si>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</si>
  <si>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</si>
  <si>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</si>
  <si>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</si>
  <si>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</si>
  <si>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</si>
  <si>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</si>
  <si>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</si>
  <si>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</si>
  <si>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</si>
  <si>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</si>
  <si>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</si>
  <si>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</si>
  <si>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</si>
  <si>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</si>
  <si>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</si>
  <si>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</si>
  <si>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</si>
  <si>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</si>
  <si>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</si>
  <si>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</si>
  <si>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</si>
  <si>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</si>
  <si>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</si>
  <si>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</si>
  <si>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</si>
  <si>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</si>
  <si>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</si>
  <si>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</si>
  <si>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</si>
  <si>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</si>
  <si>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</si>
  <si>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</si>
  <si>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</si>
  <si>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</si>
  <si>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</si>
  <si>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</si>
  <si>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</si>
  <si>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</si>
  <si>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</si>
  <si>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</si>
  <si>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</si>
  <si>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</si>
  <si>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</si>
  <si>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</si>
  <si>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</si>
  <si>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</si>
  <si>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</si>
  <si>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</si>
  <si>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</si>
  <si>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</si>
  <si>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</si>
  <si>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</si>
  <si>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</si>
  <si>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</si>
  <si>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</si>
  <si>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</si>
  <si>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</si>
  <si>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</si>
  <si>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</si>
  <si>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</si>
  <si>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</si>
  <si>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</si>
  <si>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</si>
  <si>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</si>
  <si>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</si>
  <si>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</si>
  <si>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</si>
  <si>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</si>
  <si>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</si>
  <si>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</si>
  <si>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</si>
  <si>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</si>
  <si>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</si>
  <si>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</si>
  <si>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</si>
  <si>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</si>
  <si>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</si>
  <si>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</si>
  <si>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</si>
  <si>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</si>
  <si>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</si>
  <si>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</si>
  <si>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</si>
  <si>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</si>
  <si>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</si>
  <si>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</si>
  <si>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</si>
  <si>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</si>
  <si>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</si>
  <si>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</si>
  <si>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</si>
  <si>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</si>
  <si>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</si>
  <si>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</si>
  <si>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</si>
  <si>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</si>
  <si>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</si>
  <si>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</si>
  <si>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</si>
  <si>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</si>
  <si>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</si>
  <si>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</si>
  <si>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</si>
  <si>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</si>
  <si>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</si>
  <si>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</si>
  <si>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</si>
  <si>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</si>
  <si>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</si>
  <si>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</si>
  <si>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</si>
  <si>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</si>
  <si>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</si>
  <si>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</si>
  <si>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</si>
  <si>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</si>
  <si>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</si>
  <si>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</si>
  <si>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</si>
  <si>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</si>
  <si>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</si>
  <si>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</si>
  <si>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</si>
  <si>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</si>
  <si>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</si>
  <si>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</si>
  <si>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</si>
  <si>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</si>
  <si>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</si>
  <si>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</si>
  <si>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</si>
  <si>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</si>
  <si>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</si>
  <si>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</si>
  <si>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</si>
  <si>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</si>
  <si>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</si>
  <si>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</si>
  <si>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</si>
  <si>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</si>
  <si>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</si>
  <si>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</si>
  <si>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</si>
  <si>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</si>
  <si>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</si>
  <si>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</si>
  <si>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</si>
  <si>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</si>
  <si>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</si>
  <si>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</si>
  <si>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</si>
  <si>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</si>
  <si>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</si>
  <si>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</si>
  <si>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</si>
  <si>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</si>
  <si>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</si>
  <si>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</si>
  <si>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</si>
  <si>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</si>
  <si>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</si>
  <si>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</si>
  <si>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</si>
  <si>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</si>
  <si>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</si>
  <si>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</si>
  <si>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</si>
  <si>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</si>
  <si>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</si>
  <si>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</si>
  <si>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</si>
  <si>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</si>
  <si>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</si>
  <si>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</si>
  <si>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</si>
  <si>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</si>
  <si>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</si>
  <si>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</si>
  <si>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</si>
  <si>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</si>
  <si>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</si>
  <si>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</si>
  <si>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</si>
  <si>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</si>
  <si>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</si>
  <si>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</si>
  <si>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</si>
  <si>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</si>
  <si>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</si>
  <si>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</si>
  <si>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</si>
  <si>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</si>
  <si>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</si>
  <si>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</si>
  <si>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</si>
  <si>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</si>
  <si>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</si>
  <si>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</si>
  <si>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</si>
  <si>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</si>
  <si>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</si>
  <si>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</si>
  <si>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</si>
  <si>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</si>
  <si>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</si>
  <si>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</si>
  <si>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</si>
  <si>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</si>
  <si>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</si>
  <si>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</si>
  <si>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</si>
  <si>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</si>
  <si>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</si>
  <si>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</si>
  <si>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</si>
  <si>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</si>
  <si>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</si>
  <si>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</si>
  <si>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</si>
  <si>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</si>
  <si>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</si>
  <si>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</si>
  <si>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</si>
  <si>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</si>
  <si>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</si>
  <si>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</si>
  <si>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</si>
  <si>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</si>
  <si>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</si>
  <si>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</si>
  <si>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</si>
  <si>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</si>
  <si>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</si>
  <si>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</si>
  <si>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</si>
  <si>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</si>
  <si>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</si>
  <si>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</si>
  <si>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</si>
  <si>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</si>
  <si>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</si>
  <si>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</si>
  <si>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</si>
  <si>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</si>
  <si>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</si>
  <si>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</si>
  <si>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</si>
  <si>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</si>
  <si>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</si>
  <si>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</si>
  <si>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</si>
  <si>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</si>
  <si>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</si>
  <si>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</si>
  <si>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</si>
  <si>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</si>
  <si>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</si>
  <si>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</si>
  <si>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</si>
  <si>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</si>
  <si>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</si>
  <si>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</si>
  <si>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</si>
  <si>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</si>
  <si>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</si>
  <si>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</si>
  <si>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</si>
  <si>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</si>
  <si>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</si>
  <si>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</si>
  <si>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</si>
  <si>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</si>
  <si>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</si>
  <si>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</si>
  <si>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</si>
  <si>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</si>
  <si>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</si>
  <si>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</si>
  <si>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</si>
  <si>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</si>
  <si>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</si>
  <si>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</si>
  <si>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</si>
  <si>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</si>
  <si>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</si>
  <si>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</si>
  <si>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</si>
  <si>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</si>
  <si>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</si>
  <si>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</si>
  <si>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</si>
  <si>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</si>
  <si>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</si>
  <si>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</si>
  <si>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</si>
  <si>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</si>
  <si>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</si>
  <si>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</si>
  <si>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</si>
  <si>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</si>
  <si>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</si>
  <si>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</si>
  <si>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</si>
  <si>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</si>
  <si>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</si>
  <si>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</si>
  <si>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</si>
  <si>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</si>
  <si>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</si>
  <si>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</si>
  <si>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</si>
  <si>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</si>
  <si>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</si>
  <si>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</si>
  <si>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</si>
  <si>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</si>
  <si>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</si>
  <si>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</si>
  <si>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</si>
  <si>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</si>
  <si>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</si>
  <si>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</si>
  <si>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</si>
  <si>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</si>
  <si>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</si>
  <si>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</si>
  <si>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</si>
  <si>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</si>
  <si>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</si>
  <si>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</si>
  <si>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</si>
  <si>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</si>
  <si>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</si>
  <si>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</si>
  <si>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</si>
  <si>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</si>
  <si>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</si>
  <si>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</si>
  <si>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</si>
  <si>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</si>
  <si>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</si>
  <si>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</si>
  <si>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</si>
  <si>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</si>
  <si>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</si>
  <si>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</si>
  <si>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</si>
  <si>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</si>
  <si>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</si>
  <si>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</si>
  <si>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</si>
  <si>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</si>
  <si>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</si>
  <si>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</si>
  <si>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</si>
  <si>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</si>
  <si>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</si>
  <si>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</si>
  <si>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</si>
  <si>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</si>
  <si>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</si>
  <si>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</si>
  <si>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</si>
  <si>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</si>
  <si>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</si>
  <si>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</si>
  <si>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</si>
  <si>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</si>
  <si>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</si>
  <si>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</si>
  <si>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</si>
  <si>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</si>
  <si>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</si>
  <si>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</si>
  <si>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</si>
  <si>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</si>
  <si>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</si>
  <si>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</si>
  <si>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</si>
  <si>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</si>
  <si>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</si>
  <si>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</si>
  <si>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</si>
  <si>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</si>
  <si>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</si>
  <si>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</si>
  <si>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</si>
  <si>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</si>
  <si>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</si>
  <si>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</si>
  <si>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</si>
  <si>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</si>
  <si>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</si>
  <si>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</si>
  <si>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</si>
  <si>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</si>
  <si>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</si>
  <si>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</si>
  <si>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</si>
  <si>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</si>
  <si>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</si>
  <si>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</si>
  <si>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</si>
  <si>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</si>
  <si>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</si>
  <si>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</si>
  <si>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</si>
  <si>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</si>
  <si>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</si>
  <si>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</si>
  <si>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</si>
  <si>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</si>
  <si>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</si>
  <si>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</si>
  <si>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</si>
  <si>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</si>
  <si>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</si>
  <si>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</si>
  <si>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</si>
  <si>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</si>
  <si>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</si>
  <si>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</si>
  <si>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</si>
  <si>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</si>
  <si>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</si>
  <si>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</si>
  <si>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</si>
  <si>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</si>
  <si>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</si>
  <si>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</si>
  <si>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</si>
  <si>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</si>
  <si>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</si>
  <si>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</si>
  <si>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</si>
  <si>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</si>
  <si>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</si>
  <si>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</si>
  <si>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</si>
  <si>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</si>
  <si>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</si>
  <si>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</si>
  <si>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</si>
  <si>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</si>
  <si>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</si>
  <si>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</si>
  <si>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</si>
  <si>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</si>
  <si>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</si>
  <si>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</si>
  <si>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</si>
  <si>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</si>
  <si>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</si>
  <si>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</si>
  <si>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</si>
  <si>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</si>
  <si>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</si>
  <si>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</si>
  <si>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</si>
  <si>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</si>
  <si>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</si>
  <si>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</si>
  <si>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</si>
  <si>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</si>
  <si>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</si>
  <si>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</si>
  <si>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</si>
  <si>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</si>
  <si>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</si>
  <si>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</si>
  <si>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</si>
  <si>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</si>
  <si>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</si>
  <si>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</si>
  <si>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</si>
  <si>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</si>
  <si>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</si>
  <si>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</si>
  <si>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</si>
  <si>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</si>
  <si>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</si>
  <si>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</si>
  <si>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</si>
  <si>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</si>
  <si>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</si>
  <si>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</si>
  <si>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</si>
  <si>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</si>
  <si>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</si>
  <si>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</si>
  <si>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</si>
  <si>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</si>
  <si>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</si>
  <si>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</si>
  <si>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</si>
  <si>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</si>
  <si>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</si>
  <si>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</si>
  <si>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</si>
  <si>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</si>
  <si>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</si>
  <si>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</si>
  <si>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</si>
  <si>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</si>
  <si>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</si>
  <si>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</si>
  <si>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</si>
  <si>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</si>
  <si>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</si>
  <si>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</si>
  <si>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</si>
  <si>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</si>
  <si>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</si>
  <si>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</si>
  <si>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</si>
  <si>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</si>
  <si>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</si>
  <si>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</si>
  <si>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</si>
  <si>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</si>
  <si>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</si>
  <si>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</si>
  <si>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</si>
  <si>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</si>
  <si>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</si>
  <si>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</si>
  <si>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</si>
  <si>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</si>
  <si>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</si>
  <si>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</si>
  <si>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</si>
  <si>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</si>
  <si>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</si>
  <si>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</si>
  <si>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</si>
  <si>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</si>
  <si>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</si>
  <si>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</si>
  <si>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</si>
  <si>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</si>
  <si>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</si>
  <si>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</si>
  <si>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</si>
  <si>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</si>
  <si>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</si>
  <si>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</si>
  <si>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</si>
  <si>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</si>
  <si>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</si>
  <si>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</si>
  <si>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</si>
  <si>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</si>
  <si>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</si>
  <si>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</si>
  <si>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</si>
  <si>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</si>
  <si>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</si>
  <si>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</si>
  <si>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</si>
  <si>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</si>
  <si>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</si>
  <si>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</si>
  <si>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</si>
  <si>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</si>
  <si>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</si>
  <si>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</si>
  <si>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</si>
  <si>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</si>
  <si>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</si>
  <si>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</si>
  <si>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</si>
  <si>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</si>
  <si>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</si>
  <si>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</si>
  <si>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</si>
  <si>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</si>
  <si>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</si>
  <si>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</si>
  <si>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</si>
  <si>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</si>
  <si>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</si>
  <si>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</si>
  <si>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</si>
  <si>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</si>
  <si>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</si>
  <si>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</si>
  <si>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</si>
  <si>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</si>
  <si>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</si>
  <si>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</si>
  <si>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</si>
  <si>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</si>
  <si>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</si>
  <si>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</si>
  <si>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</si>
  <si>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</si>
  <si>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</si>
  <si>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</si>
  <si>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</si>
  <si>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</si>
  <si>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</si>
  <si>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</si>
  <si>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</si>
  <si>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</si>
  <si>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</si>
  <si>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</si>
  <si>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</si>
  <si>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</si>
  <si>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</si>
  <si>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</si>
  <si>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</si>
  <si>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</si>
  <si>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</si>
  <si>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</si>
  <si>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</si>
  <si>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</si>
  <si>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</si>
  <si>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</si>
  <si>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</si>
  <si>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</si>
  <si>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</si>
  <si>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</si>
  <si>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</si>
  <si>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</si>
  <si>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</si>
  <si>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</si>
  <si>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</si>
  <si>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</si>
  <si>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</si>
  <si>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</si>
  <si>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</si>
  <si>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</si>
  <si>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</si>
  <si>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</si>
  <si>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</si>
  <si>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</si>
  <si>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</si>
  <si>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</si>
  <si>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</si>
  <si>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</si>
  <si>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</si>
  <si>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</si>
  <si>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</si>
  <si>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</si>
  <si>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</si>
  <si>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</si>
  <si>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</si>
  <si>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</si>
  <si>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</si>
  <si>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</si>
  <si>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</si>
  <si>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</si>
  <si>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</si>
  <si>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</si>
  <si>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</si>
  <si>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</si>
  <si>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</si>
  <si>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</si>
  <si>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</si>
  <si>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</si>
  <si>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</si>
  <si>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</si>
  <si>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</si>
  <si>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</si>
  <si>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</si>
  <si>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</si>
  <si>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</si>
  <si>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</si>
  <si>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</si>
  <si>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</si>
  <si>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</si>
  <si>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</si>
  <si>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</si>
  <si>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</si>
  <si>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</si>
  <si>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</si>
  <si>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</si>
  <si>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</si>
  <si>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</si>
  <si>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</si>
  <si>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</si>
  <si>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</si>
  <si>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</si>
  <si>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</si>
  <si>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</si>
  <si>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</si>
  <si>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</si>
  <si>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</si>
  <si>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</si>
  <si>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</si>
  <si>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</si>
  <si>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</si>
  <si>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</si>
  <si>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</si>
  <si>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</si>
  <si>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</si>
  <si>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</si>
  <si>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</si>
  <si>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</si>
  <si>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</si>
  <si>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</si>
  <si>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</si>
  <si>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</si>
  <si>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</si>
  <si>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</si>
  <si>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</si>
  <si>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</si>
  <si>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</si>
  <si>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</si>
  <si>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</si>
  <si>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</si>
  <si>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</si>
  <si>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</si>
  <si>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</si>
  <si>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</si>
  <si>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</si>
  <si>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</si>
  <si>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</si>
  <si>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</si>
  <si>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</si>
  <si>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</si>
  <si>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</si>
  <si>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</si>
  <si>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</si>
  <si>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</si>
  <si>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</si>
  <si>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</si>
  <si>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</si>
  <si>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</si>
  <si>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</si>
  <si>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</si>
  <si>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</si>
  <si>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</si>
  <si>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</si>
  <si>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</si>
  <si>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</si>
  <si>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</si>
  <si>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</si>
  <si>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</si>
  <si>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</si>
  <si>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</si>
  <si>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</si>
  <si>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</si>
  <si>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</si>
  <si>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</si>
  <si>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</si>
  <si>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</si>
  <si>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</si>
  <si>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</si>
  <si>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</si>
  <si>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</si>
  <si>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</si>
  <si>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</si>
  <si>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</si>
  <si>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</si>
  <si>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</si>
  <si>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</si>
  <si>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</si>
  <si>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</si>
  <si>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</si>
  <si>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</si>
  <si>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</si>
  <si>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</si>
  <si>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</si>
  <si>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</si>
  <si>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</si>
  <si>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</si>
  <si>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</si>
  <si>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</si>
  <si>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</si>
  <si>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</si>
  <si>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</si>
  <si>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</si>
  <si>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</si>
  <si>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</si>
  <si>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</si>
  <si>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</si>
  <si>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</si>
  <si>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</si>
  <si>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</si>
  <si>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</si>
  <si>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</si>
  <si>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</si>
  <si>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</si>
  <si>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</si>
  <si>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</si>
  <si>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</si>
  <si>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</si>
  <si>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</si>
  <si>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</si>
  <si>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</si>
  <si>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</si>
  <si>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</si>
  <si>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</si>
  <si>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</si>
  <si>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</si>
  <si>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</si>
  <si>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</si>
  <si>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</si>
  <si>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</si>
  <si>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</si>
  <si>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</si>
  <si>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</si>
  <si>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</si>
  <si>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</si>
  <si>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</si>
  <si>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</si>
  <si>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</si>
  <si>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</si>
  <si>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</si>
  <si>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</si>
  <si>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</si>
  <si>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</si>
  <si>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</si>
  <si>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</si>
  <si>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</si>
  <si>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</si>
  <si>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</si>
  <si>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</si>
  <si>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</si>
  <si>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</si>
  <si>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</si>
  <si>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</si>
  <si>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</si>
  <si>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</si>
  <si>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</si>
  <si>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</si>
  <si>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</si>
  <si>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</si>
  <si>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</si>
  <si>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</si>
  <si>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</si>
  <si>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</si>
  <si>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</si>
  <si>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</si>
  <si>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</si>
  <si>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</si>
  <si>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</si>
  <si>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</si>
  <si>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</si>
  <si>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</si>
  <si>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</si>
  <si>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</si>
  <si>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</si>
  <si>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</si>
  <si>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</si>
  <si>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</si>
  <si>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</si>
  <si>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</si>
  <si>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</si>
  <si>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</si>
  <si>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</si>
  <si>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</si>
  <si>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</si>
  <si>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</si>
  <si>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</si>
  <si>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</si>
  <si>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</si>
  <si>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</si>
  <si>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</si>
  <si>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</si>
  <si>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</si>
  <si>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</si>
  <si>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</si>
  <si>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</si>
  <si>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</si>
  <si>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</si>
  <si>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</si>
  <si>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</si>
  <si>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</si>
  <si>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</si>
  <si>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</si>
  <si>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</si>
  <si>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</si>
  <si>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</si>
  <si>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</si>
  <si>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</si>
  <si>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</si>
  <si>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</si>
  <si>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</si>
  <si>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</si>
  <si>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</si>
  <si>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</si>
  <si>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</si>
  <si>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</si>
  <si>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</si>
  <si>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</si>
  <si>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</si>
  <si>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</si>
  <si>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</si>
  <si>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</si>
  <si>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</si>
  <si>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</si>
  <si>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</si>
  <si>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</si>
  <si>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</si>
  <si>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</si>
  <si>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</si>
  <si>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</si>
  <si>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</si>
  <si>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</si>
  <si>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</si>
  <si>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</si>
  <si>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</si>
  <si>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</si>
  <si>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</si>
  <si>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</si>
  <si>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</si>
  <si>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</si>
  <si>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</si>
  <si>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</si>
  <si>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</si>
  <si>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</si>
  <si>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</si>
  <si>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</si>
  <si>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</si>
  <si>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</si>
  <si>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</si>
  <si>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</si>
  <si>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</si>
  <si>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</si>
  <si>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</si>
  <si>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</si>
  <si>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</si>
  <si>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</si>
  <si>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</si>
  <si>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</si>
  <si>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</si>
  <si>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</si>
  <si>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</si>
  <si>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</si>
  <si>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</si>
  <si>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</si>
  <si>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</si>
  <si>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</si>
  <si>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</si>
  <si>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</si>
  <si>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</si>
  <si>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</si>
  <si>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</si>
  <si>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</si>
  <si>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</si>
  <si>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</si>
  <si>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</si>
  <si>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</si>
  <si>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</si>
  <si>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</si>
  <si>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</si>
  <si>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</si>
  <si>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</si>
  <si>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</si>
  <si>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</si>
  <si>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</si>
  <si>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</si>
  <si>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</si>
  <si>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</si>
  <si>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</si>
  <si>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</si>
  <si>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</si>
  <si>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</si>
  <si>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</si>
  <si>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</si>
  <si>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</si>
  <si>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</si>
  <si>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</si>
  <si>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</si>
  <si>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</si>
  <si>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</si>
  <si>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</si>
  <si>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</si>
  <si>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</si>
  <si>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</si>
  <si>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</si>
  <si>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</si>
  <si>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</si>
  <si>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</si>
  <si>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</si>
  <si>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</si>
  <si>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</si>
  <si>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</si>
  <si>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</si>
  <si>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</si>
  <si>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</si>
  <si>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</si>
  <si>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</si>
  <si>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</si>
  <si>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</si>
  <si>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</si>
  <si>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</si>
  <si>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</si>
  <si>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</si>
  <si>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</si>
  <si>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</si>
  <si>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</si>
  <si>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</si>
  <si>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</si>
  <si>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</si>
  <si>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</si>
  <si>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</si>
  <si>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</si>
  <si>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</si>
  <si>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</si>
  <si>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</si>
  <si>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</si>
  <si>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</si>
  <si>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</si>
  <si>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</si>
  <si>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</si>
  <si>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</si>
  <si>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</si>
  <si>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</si>
  <si>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</si>
  <si>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</si>
  <si>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</si>
  <si>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</si>
  <si>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</si>
  <si>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</si>
  <si>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</si>
  <si>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</si>
  <si>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</si>
  <si>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</si>
  <si>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</si>
  <si>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</si>
  <si>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</si>
  <si>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</si>
  <si>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</si>
  <si>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</si>
  <si>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</si>
  <si>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</si>
  <si>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</si>
  <si>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</si>
  <si>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</si>
  <si>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</si>
  <si>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</si>
  <si>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</si>
  <si>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</si>
  <si>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</si>
  <si>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</si>
  <si>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</si>
  <si>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</si>
  <si>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</si>
  <si>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</si>
  <si>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</si>
  <si>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</si>
  <si>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</si>
  <si>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</si>
  <si>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</si>
  <si>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</si>
  <si>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</si>
  <si>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</si>
  <si>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</si>
  <si>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</si>
  <si>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</si>
  <si>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</si>
  <si>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</si>
  <si>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</si>
  <si>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</si>
  <si>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</si>
  <si>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</si>
  <si>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</si>
  <si>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</si>
  <si>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</si>
  <si>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</si>
  <si>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</si>
  <si>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</si>
  <si>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</si>
  <si>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</si>
  <si>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</si>
  <si>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</si>
  <si>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</si>
  <si>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</si>
  <si>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</si>
  <si>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</si>
  <si>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</si>
  <si>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</si>
  <si>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</si>
  <si>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</si>
  <si>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</si>
  <si>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</si>
  <si>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</si>
  <si>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</si>
  <si>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</si>
  <si>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</si>
  <si>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</si>
  <si>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</si>
  <si>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</si>
  <si>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</si>
  <si>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</si>
  <si>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</si>
  <si>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</si>
  <si>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</si>
  <si>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</si>
  <si>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</si>
  <si>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</si>
  <si>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</si>
  <si>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</si>
  <si>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</si>
  <si>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</si>
  <si>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</si>
  <si>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</si>
  <si>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</si>
  <si>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</si>
  <si>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</si>
  <si>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</si>
  <si>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</si>
  <si>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</si>
  <si>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</si>
  <si>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</si>
  <si>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</si>
  <si>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</si>
  <si>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</si>
  <si>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</si>
  <si>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</si>
  <si>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</si>
  <si>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</si>
  <si>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</si>
  <si>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</si>
  <si>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</si>
  <si>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</si>
  <si>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</si>
  <si>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</si>
  <si>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</si>
  <si>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</si>
  <si>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</si>
  <si>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</si>
  <si>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</si>
  <si>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</si>
  <si>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</si>
  <si>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</si>
  <si>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</si>
  <si>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</si>
  <si>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</si>
  <si>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</si>
  <si>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</si>
  <si>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</si>
  <si>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</si>
  <si>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</si>
  <si>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</si>
  <si>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</si>
  <si>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</si>
  <si>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</si>
  <si>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</si>
  <si>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</si>
  <si>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</si>
  <si>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</si>
  <si>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</si>
  <si>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</si>
  <si>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</si>
  <si>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</si>
  <si>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</si>
  <si>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</si>
  <si>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</si>
  <si>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</si>
  <si>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</si>
  <si>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</si>
  <si>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</si>
  <si>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</si>
  <si>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</si>
  <si>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</si>
  <si>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</si>
  <si>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</si>
  <si>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</si>
  <si>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</si>
  <si>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</si>
  <si>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</si>
  <si>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</si>
  <si>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</si>
  <si>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</si>
  <si>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</si>
  <si>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</si>
  <si>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</si>
  <si>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</si>
  <si>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</si>
  <si>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</si>
  <si>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</si>
  <si>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</si>
  <si>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</si>
  <si>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</si>
  <si>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</si>
  <si>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</si>
  <si>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</si>
  <si>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</si>
  <si>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</si>
  <si>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</si>
  <si>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</si>
  <si>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</si>
  <si>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</si>
  <si>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</si>
  <si>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</si>
  <si>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</si>
  <si>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</si>
  <si>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</si>
  <si>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</si>
  <si>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</si>
  <si>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</si>
  <si>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</si>
  <si>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</si>
  <si>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</si>
  <si>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</si>
  <si>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</si>
  <si>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</si>
  <si>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</si>
  <si>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</si>
  <si>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</si>
  <si>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</si>
  <si>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</si>
  <si>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</si>
  <si>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</si>
  <si>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</si>
  <si>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</si>
  <si>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</si>
  <si>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</si>
  <si>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</si>
  <si>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</si>
  <si>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</si>
  <si>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</si>
  <si>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</si>
  <si>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</si>
  <si>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</si>
  <si>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</si>
  <si>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</si>
  <si>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</si>
  <si>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</si>
  <si>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</si>
  <si>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</si>
  <si>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</si>
  <si>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</si>
  <si>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</si>
  <si>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</si>
  <si>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</si>
  <si>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</si>
  <si>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</si>
  <si>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</si>
  <si>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</si>
  <si>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</si>
  <si>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</si>
  <si>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</si>
  <si>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</si>
  <si>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</si>
  <si>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</si>
  <si>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</si>
  <si>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</si>
  <si>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</si>
  <si>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</si>
  <si>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</si>
  <si>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</si>
  <si>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</si>
  <si>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</si>
  <si>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</si>
  <si>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</si>
  <si>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</si>
  <si>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</si>
  <si>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</si>
  <si>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</si>
  <si>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</si>
  <si>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</si>
  <si>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</si>
  <si>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</si>
  <si>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</si>
  <si>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</si>
  <si>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</si>
  <si>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</si>
  <si>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</si>
  <si>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</si>
  <si>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</si>
  <si>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</si>
  <si>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</si>
  <si>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</si>
  <si>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</si>
  <si>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</si>
  <si>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</si>
  <si>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</si>
  <si>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</si>
  <si>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</si>
  <si>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</si>
  <si>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</si>
  <si>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</si>
  <si>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</si>
  <si>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</si>
  <si>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</si>
  <si>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</si>
  <si>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</si>
  <si>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</si>
  <si>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</si>
  <si>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</si>
  <si>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</si>
  <si>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</si>
  <si>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</si>
  <si>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</si>
  <si>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</si>
  <si>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</si>
  <si>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</si>
  <si>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</si>
  <si>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</si>
  <si>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</si>
  <si>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</si>
  <si>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</si>
  <si>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</si>
  <si>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</si>
  <si>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</si>
  <si>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</si>
  <si>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</si>
  <si>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</si>
  <si>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</si>
  <si>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</si>
  <si>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</si>
  <si>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</si>
  <si>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</si>
  <si>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</si>
  <si>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</si>
  <si>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</si>
  <si>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</si>
  <si>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</si>
  <si>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</si>
  <si>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</si>
  <si>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</si>
  <si>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</si>
  <si>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</si>
  <si>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</si>
  <si>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</si>
  <si>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</si>
  <si>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</si>
  <si>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</si>
  <si>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</si>
  <si>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</si>
  <si>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</si>
  <si>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</si>
  <si>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</si>
  <si>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</si>
  <si>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</si>
  <si>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</si>
  <si>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</si>
  <si>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</si>
  <si>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</si>
  <si>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</si>
  <si>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</si>
  <si>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</si>
  <si>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</si>
  <si>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</si>
  <si>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</si>
  <si>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</si>
  <si>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</si>
  <si>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</si>
  <si>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</si>
  <si>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</si>
  <si>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</si>
  <si>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</si>
  <si>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</si>
  <si>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</si>
  <si>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</si>
  <si>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</si>
  <si>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</si>
  <si>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</si>
  <si>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</si>
  <si>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</si>
  <si>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</si>
  <si>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</si>
  <si>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</si>
  <si>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</si>
  <si>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</si>
  <si>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</si>
  <si>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</si>
  <si>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</si>
  <si>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</si>
  <si>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</si>
  <si>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</si>
  <si>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</si>
  <si>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</si>
  <si>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</si>
  <si>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</si>
  <si>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</si>
  <si>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</si>
  <si>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</si>
  <si>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</si>
  <si>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</si>
  <si>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</si>
  <si>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</si>
  <si>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</si>
  <si>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</si>
  <si>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</si>
  <si>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</si>
  <si>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</si>
  <si>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</si>
  <si>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</si>
  <si>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</si>
  <si>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</si>
  <si>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</si>
  <si>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</si>
  <si>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</si>
  <si>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</si>
  <si>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</si>
  <si>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</si>
  <si>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</si>
  <si>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</si>
  <si>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</si>
  <si>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</si>
  <si>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</si>
  <si>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</si>
  <si>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</si>
  <si>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</si>
  <si>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</si>
  <si>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</si>
  <si>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</si>
  <si>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</si>
  <si>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</si>
  <si>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</si>
  <si>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</si>
  <si>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</si>
  <si>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</si>
  <si>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</si>
  <si>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</si>
  <si>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</si>
  <si>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</si>
  <si>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</si>
  <si>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</si>
  <si>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</si>
  <si>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</si>
  <si>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</si>
  <si>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</si>
  <si>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</si>
  <si>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</si>
  <si>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</si>
  <si>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</si>
  <si>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</si>
  <si>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</si>
  <si>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</si>
  <si>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</si>
  <si>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</si>
  <si>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</si>
  <si>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</si>
  <si>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</si>
  <si>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</si>
  <si>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</si>
  <si>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</si>
  <si>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</si>
  <si>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</si>
  <si>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</si>
  <si>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</si>
  <si>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</si>
  <si>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</si>
  <si>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</si>
  <si>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</si>
  <si>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</si>
  <si>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</si>
  <si>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</si>
  <si>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</si>
  <si>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</si>
  <si>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</si>
  <si>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</si>
  <si>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</si>
  <si>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</si>
  <si>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</si>
  <si>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</si>
  <si>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</si>
  <si>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</si>
  <si>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</si>
  <si>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</si>
  <si>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</si>
  <si>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</si>
  <si>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</si>
  <si>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</si>
  <si>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</si>
  <si>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</si>
  <si>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</si>
  <si>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</si>
  <si>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</si>
  <si>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</si>
  <si>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</si>
  <si>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</si>
  <si>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</si>
  <si>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</si>
  <si>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</si>
  <si>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</si>
  <si>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</si>
  <si>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</si>
  <si>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</si>
  <si>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</si>
  <si>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</si>
  <si>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</si>
  <si>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</si>
  <si>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</si>
  <si>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</si>
  <si>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</si>
  <si>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</si>
  <si>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</si>
  <si>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</si>
  <si>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</si>
  <si>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</si>
  <si>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</si>
  <si>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</si>
  <si>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</si>
  <si>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</si>
  <si>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</si>
  <si>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</si>
  <si>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</si>
  <si>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</si>
  <si>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</si>
  <si>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</si>
  <si>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</si>
  <si>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</si>
  <si>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</si>
  <si>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</si>
  <si>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</si>
  <si>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</si>
  <si>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</si>
  <si>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</si>
  <si>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</si>
  <si>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</si>
  <si>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</si>
  <si>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</si>
  <si>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</si>
  <si>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</si>
  <si>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</si>
  <si>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</si>
  <si>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</si>
  <si>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</si>
  <si>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</si>
  <si>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</si>
  <si>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</si>
  <si>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</si>
  <si>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</si>
  <si>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</si>
  <si>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</si>
  <si>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</si>
  <si>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</si>
  <si>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</si>
  <si>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</si>
  <si>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</si>
  <si>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</si>
  <si>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</si>
  <si>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</si>
  <si>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</si>
  <si>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</si>
  <si>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</si>
  <si>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</si>
  <si>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</si>
  <si>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</si>
  <si>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</si>
  <si>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</si>
  <si>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</si>
  <si>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</si>
  <si>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</si>
  <si>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</si>
  <si>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</si>
  <si>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</si>
  <si>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</si>
  <si>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</si>
  <si>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</si>
  <si>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</si>
  <si>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</si>
  <si>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</si>
  <si>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</si>
  <si>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</si>
  <si>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</si>
  <si>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</si>
  <si>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</si>
  <si>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</si>
  <si>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</si>
  <si>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</si>
  <si>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</si>
  <si>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</si>
  <si>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</si>
  <si>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</si>
  <si>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</si>
  <si>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</si>
  <si>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</si>
  <si>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</si>
  <si>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</si>
  <si>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</si>
  <si>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</si>
  <si>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</si>
  <si>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</si>
  <si>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</si>
  <si>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</si>
  <si>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</si>
  <si>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</si>
  <si>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</si>
  <si>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</si>
  <si>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</si>
  <si>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</si>
  <si>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</si>
  <si>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</si>
  <si>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</si>
  <si>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</si>
  <si>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</si>
  <si>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</si>
  <si>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</si>
  <si>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</si>
  <si>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</si>
  <si>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</si>
  <si>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</si>
  <si>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</si>
  <si>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</si>
  <si>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</si>
  <si>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</si>
  <si>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</si>
  <si>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</si>
  <si>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</si>
  <si>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</si>
  <si>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</si>
  <si>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</si>
  <si>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</si>
  <si>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</si>
  <si>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</si>
  <si>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</si>
  <si>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</si>
  <si>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</si>
  <si>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</si>
  <si>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</si>
  <si>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</si>
  <si>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</si>
  <si>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</si>
  <si>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</si>
  <si>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</si>
  <si>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</si>
  <si>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</si>
  <si>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</si>
  <si>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</si>
  <si>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</si>
  <si>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</si>
  <si>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</si>
  <si>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</si>
  <si>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</si>
  <si>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</si>
  <si>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</si>
  <si>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</si>
  <si>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</si>
  <si>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</si>
  <si>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</si>
  <si>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</si>
  <si>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</si>
  <si>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</si>
  <si>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</si>
  <si>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</si>
  <si>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</si>
  <si>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</si>
  <si>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</si>
  <si>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</si>
  <si>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</si>
  <si>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</si>
  <si>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</si>
  <si>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</si>
  <si>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</si>
  <si>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</si>
  <si>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</si>
  <si>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</si>
  <si>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</si>
  <si>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</si>
  <si>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</si>
  <si>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</si>
  <si>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</si>
  <si>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</si>
  <si>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</si>
  <si>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</si>
  <si>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</si>
  <si>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</si>
  <si>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</si>
  <si>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</si>
  <si>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</si>
  <si>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</si>
  <si>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</si>
  <si>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</si>
  <si>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</si>
  <si>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</si>
  <si>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</si>
  <si>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</si>
  <si>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</si>
  <si>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</si>
  <si>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</si>
  <si>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</si>
  <si>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</si>
  <si>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</si>
  <si>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</si>
  <si>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</si>
  <si>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</si>
  <si>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</si>
  <si>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</si>
  <si>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</si>
  <si>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</si>
  <si>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</si>
  <si>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</si>
  <si>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</si>
  <si>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</si>
  <si>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</si>
  <si>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</si>
  <si>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</si>
  <si>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</si>
  <si>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</si>
  <si>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</si>
  <si>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</si>
  <si>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</si>
  <si>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</si>
  <si>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</si>
  <si>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</si>
  <si>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</si>
  <si>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</si>
  <si>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</si>
  <si>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</si>
  <si>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</si>
  <si>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</si>
  <si>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</si>
  <si>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</si>
  <si>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</si>
  <si>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</si>
  <si>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</si>
  <si>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</si>
  <si>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</si>
  <si>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</si>
  <si>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</si>
  <si>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</si>
  <si>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</si>
  <si>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</si>
  <si>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</si>
  <si>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</si>
  <si>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</si>
  <si>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</si>
  <si>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</si>
  <si>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</si>
  <si>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</si>
  <si>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</si>
  <si>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</si>
  <si>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</si>
  <si>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</si>
  <si>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</si>
  <si>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</si>
  <si>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</si>
  <si>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</si>
  <si>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</si>
  <si>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</si>
  <si>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</si>
  <si>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</si>
  <si>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</si>
  <si>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</si>
  <si>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</si>
  <si>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</si>
  <si>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</si>
  <si>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</si>
  <si>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</si>
  <si>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</si>
  <si>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</si>
  <si>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</si>
  <si>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</si>
  <si>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</si>
  <si>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</si>
  <si>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</si>
  <si>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</si>
  <si>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</si>
  <si>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</si>
  <si>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</si>
  <si>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</si>
  <si>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</si>
  <si>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</si>
  <si>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</si>
  <si>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</si>
  <si>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</si>
  <si>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</si>
  <si>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</si>
  <si>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</si>
  <si>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</si>
  <si>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</si>
  <si>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</si>
  <si>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</si>
  <si>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</si>
  <si>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</si>
  <si>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</si>
  <si>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</si>
  <si>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</si>
  <si>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</si>
  <si>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</si>
  <si>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</si>
  <si>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</si>
  <si>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</si>
  <si>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</si>
  <si>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</si>
  <si>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</si>
  <si>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</si>
  <si>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</si>
  <si>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</si>
  <si>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</si>
  <si>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</si>
  <si>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</si>
  <si>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</si>
  <si>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</si>
  <si>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</si>
  <si>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</si>
  <si>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</si>
  <si>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</si>
  <si>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</si>
  <si>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</si>
  <si>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</si>
  <si>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</si>
  <si>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</si>
  <si>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</si>
  <si>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</si>
  <si>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</si>
  <si>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</si>
  <si>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</si>
  <si>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</si>
  <si>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</si>
  <si>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</si>
  <si>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</si>
  <si>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</si>
  <si>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</si>
  <si>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</si>
  <si>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</si>
  <si>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</si>
  <si>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</si>
  <si>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</si>
  <si>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</si>
  <si>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</si>
  <si>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</si>
  <si>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</si>
  <si>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</si>
  <si>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</si>
  <si>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</si>
  <si>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</si>
  <si>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</si>
  <si>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</si>
  <si>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</si>
  <si>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</si>
  <si>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</si>
  <si>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</si>
  <si>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</si>
  <si>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</si>
  <si>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</si>
  <si>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</si>
  <si>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</si>
  <si>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</si>
  <si>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</si>
  <si>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</si>
  <si>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</si>
  <si>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</si>
  <si>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</si>
  <si>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</si>
  <si>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</si>
  <si>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</si>
  <si>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</si>
  <si>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</si>
  <si>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</si>
  <si>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</si>
  <si>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</si>
  <si>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</si>
  <si>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</si>
  <si>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</si>
  <si>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</si>
  <si>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</si>
  <si>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</si>
  <si>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</si>
  <si>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</si>
  <si>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</si>
  <si>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</si>
  <si>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</si>
  <si>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</si>
  <si>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</si>
  <si>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</si>
  <si>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</si>
  <si>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</si>
  <si>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</si>
  <si>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</si>
  <si>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</si>
  <si>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</si>
  <si>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</si>
  <si>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</si>
  <si>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</si>
  <si>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</si>
  <si>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</si>
  <si>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</si>
  <si>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</si>
  <si>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</si>
  <si>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</si>
  <si>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</si>
  <si>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</si>
  <si>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</si>
  <si>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</si>
  <si>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</si>
  <si>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</si>
  <si>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</si>
  <si>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</si>
  <si>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</si>
  <si>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</si>
  <si>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</si>
  <si>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</si>
  <si>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</si>
  <si>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</si>
  <si>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</si>
  <si>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</si>
  <si>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</si>
  <si>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</si>
  <si>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</si>
  <si>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</si>
  <si>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</si>
  <si>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</si>
  <si>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</si>
  <si>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</si>
  <si>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</si>
  <si>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</si>
  <si>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</si>
  <si>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</si>
  <si>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</si>
  <si>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</si>
  <si>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</si>
  <si>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</si>
  <si>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</si>
  <si>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</si>
  <si>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</si>
  <si>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</si>
  <si>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</si>
  <si>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</si>
  <si>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</si>
  <si>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</si>
  <si>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</si>
  <si>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</si>
  <si>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</si>
  <si>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</si>
  <si>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</si>
  <si>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</si>
  <si>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</si>
  <si>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</si>
  <si>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</si>
  <si>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</si>
  <si>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</si>
  <si>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</si>
  <si>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</si>
  <si>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</si>
  <si>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</si>
  <si>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</si>
  <si>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</si>
  <si>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</si>
  <si>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</si>
  <si>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</si>
  <si>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</si>
  <si>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</si>
  <si>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</si>
  <si>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</si>
  <si>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</si>
  <si>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</si>
  <si>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</si>
  <si>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</si>
  <si>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</si>
  <si>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</si>
  <si>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</si>
  <si>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</si>
  <si>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</si>
  <si>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</si>
  <si>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</si>
  <si>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</si>
  <si>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</si>
  <si>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</si>
  <si>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</si>
  <si>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</si>
  <si>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</si>
  <si>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</si>
  <si>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</si>
  <si>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</si>
  <si>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</si>
  <si>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</si>
  <si>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</si>
  <si>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</si>
  <si>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</si>
  <si>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</si>
  <si>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</si>
  <si>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</si>
  <si>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</si>
  <si>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</si>
  <si>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</si>
  <si>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</si>
  <si>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</si>
  <si>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</si>
  <si>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</si>
  <si>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</si>
  <si>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</si>
  <si>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</si>
  <si>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</si>
  <si>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</si>
  <si>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</si>
  <si>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</si>
  <si>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</si>
  <si>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</si>
  <si>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</si>
  <si>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</si>
  <si>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</si>
  <si>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</si>
  <si>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</si>
  <si>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</si>
  <si>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</si>
  <si>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</si>
  <si>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</si>
  <si>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</si>
  <si>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</si>
  <si>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</si>
  <si>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</si>
  <si>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</si>
  <si>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</si>
  <si>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</si>
  <si>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</si>
  <si>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</si>
  <si>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</si>
  <si>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</si>
  <si>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</si>
  <si>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</si>
  <si>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</si>
  <si>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</si>
  <si>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</si>
  <si>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</si>
  <si>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</si>
  <si>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</si>
  <si>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</si>
  <si>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</si>
  <si>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</si>
  <si>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</si>
  <si>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</si>
  <si>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</si>
  <si>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</si>
  <si>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</si>
  <si>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</si>
  <si>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</si>
  <si>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</si>
  <si>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</si>
  <si>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</si>
  <si>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</si>
  <si>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</si>
  <si>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</si>
  <si>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</si>
  <si>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</si>
  <si>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</si>
  <si>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</si>
  <si>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</si>
  <si>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</si>
  <si>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</si>
  <si>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</si>
  <si>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</si>
  <si>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</si>
  <si>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</si>
  <si>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</si>
  <si>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</si>
  <si>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</si>
  <si>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</si>
  <si>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</si>
  <si>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</si>
  <si>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</si>
  <si>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</si>
  <si>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</si>
  <si>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</si>
  <si>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</si>
  <si>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</si>
  <si>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</si>
  <si>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</si>
  <si>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</si>
  <si>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</si>
  <si>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</si>
  <si>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</si>
  <si>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</si>
  <si>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</si>
  <si>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</si>
  <si>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</si>
  <si>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</si>
  <si>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</si>
  <si>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</si>
  <si>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</si>
  <si>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</si>
  <si>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</si>
  <si>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</si>
  <si>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</si>
  <si>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</si>
  <si>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</si>
  <si>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</si>
  <si>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</si>
  <si>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</si>
  <si>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</si>
  <si>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</si>
  <si>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</si>
  <si>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</si>
  <si>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</si>
  <si>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</si>
  <si>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</si>
  <si>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</si>
  <si>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</si>
  <si>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</si>
  <si>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</si>
  <si>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</si>
  <si>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</si>
  <si>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</si>
  <si>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</si>
  <si>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</si>
  <si>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</si>
  <si>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</si>
  <si>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</si>
  <si>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</si>
  <si>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</si>
  <si>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</si>
  <si>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</si>
  <si>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</si>
  <si>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</si>
  <si>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</si>
  <si>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</si>
  <si>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</si>
  <si>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</si>
  <si>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</si>
  <si>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</si>
  <si>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</si>
  <si>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</si>
  <si>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</si>
  <si>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</si>
  <si>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</si>
  <si>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</si>
  <si>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</si>
  <si>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</si>
  <si>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</si>
  <si>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</si>
  <si>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</si>
  <si>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</si>
  <si>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</si>
  <si>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</si>
  <si>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</si>
  <si>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</si>
  <si>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</si>
  <si>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</si>
  <si>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</si>
  <si>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</si>
  <si>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</si>
  <si>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</si>
  <si>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</si>
  <si>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</si>
  <si>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</si>
  <si>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</si>
  <si>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</si>
  <si>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</si>
  <si>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</si>
  <si>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</si>
  <si>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</si>
  <si>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</si>
  <si>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</si>
  <si>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</si>
  <si>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</si>
  <si>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</si>
  <si>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</si>
  <si>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</si>
  <si>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</si>
  <si>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</si>
  <si>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</si>
  <si>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</si>
  <si>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</si>
  <si>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</si>
  <si>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</si>
  <si>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</si>
  <si>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</si>
  <si>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</si>
  <si>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</si>
  <si>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</si>
  <si>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</si>
  <si>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</si>
  <si>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</si>
  <si>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</si>
  <si>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</si>
  <si>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</si>
  <si>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</si>
  <si>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</si>
  <si>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</si>
  <si>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</si>
  <si>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</si>
  <si>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</si>
  <si>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</si>
  <si>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</si>
  <si>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</si>
  <si>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</si>
  <si>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</si>
  <si>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</si>
  <si>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</si>
  <si>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</si>
  <si>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</si>
  <si>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</si>
  <si>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</si>
  <si>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</si>
  <si>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</si>
  <si>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</si>
  <si>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</si>
  <si>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</si>
  <si>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</si>
  <si>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</si>
  <si>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</si>
  <si>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</si>
  <si>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</si>
  <si>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</si>
  <si>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</si>
  <si>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</si>
  <si>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</si>
  <si>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</si>
  <si>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</si>
  <si>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</si>
  <si>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</si>
  <si>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</si>
  <si>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</si>
  <si>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</si>
  <si>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</si>
  <si>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</si>
  <si>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</si>
  <si>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</si>
  <si>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</si>
  <si>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</si>
  <si>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</si>
  <si>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</si>
  <si>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</si>
  <si>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</si>
  <si>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</si>
  <si>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</si>
  <si>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</si>
  <si>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</si>
  <si>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</si>
  <si>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</si>
  <si>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</si>
  <si>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</si>
  <si>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</si>
  <si>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</si>
  <si>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</si>
  <si>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</si>
  <si>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</si>
  <si>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</si>
  <si>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</si>
  <si>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</si>
  <si>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</si>
  <si>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</si>
  <si>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</si>
  <si>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</si>
  <si>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</si>
  <si>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</si>
  <si>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</si>
  <si>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</si>
  <si>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</si>
  <si>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</si>
  <si>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</si>
  <si>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</si>
  <si>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</si>
  <si>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</si>
  <si>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</si>
  <si>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</si>
  <si>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</si>
  <si>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</si>
  <si>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</si>
  <si>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</si>
  <si>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</si>
  <si>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</si>
  <si>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</si>
  <si>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</si>
  <si>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</si>
  <si>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</si>
  <si>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</si>
  <si>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</si>
  <si>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</si>
  <si>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</si>
  <si>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</si>
  <si>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</si>
  <si>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</si>
  <si>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</si>
  <si>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</si>
  <si>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</si>
  <si>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</si>
  <si>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</si>
  <si>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</si>
  <si>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</si>
  <si>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</si>
  <si>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</si>
  <si>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</si>
  <si>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</si>
  <si>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</si>
  <si>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</si>
  <si>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</si>
  <si>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</si>
  <si>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</si>
  <si>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</si>
  <si>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</si>
  <si>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</si>
  <si>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</si>
  <si>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</si>
  <si>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</si>
  <si>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</si>
  <si>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</si>
  <si>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</si>
  <si>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</si>
  <si>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</si>
  <si>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</si>
  <si>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</si>
  <si>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</si>
  <si>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</si>
  <si>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</si>
  <si>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</si>
  <si>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</si>
  <si>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</si>
  <si>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</si>
  <si>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</si>
  <si>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</si>
  <si>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</si>
  <si>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</si>
  <si>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</si>
  <si>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</si>
  <si>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</si>
  <si>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</si>
  <si>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</si>
  <si>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</si>
  <si>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</si>
  <si>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</si>
  <si>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</si>
  <si>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</si>
  <si>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</si>
  <si>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</si>
  <si>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</si>
  <si>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</si>
  <si>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</si>
  <si>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</si>
  <si>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</si>
  <si>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</si>
  <si>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</si>
  <si>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</si>
  <si>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</si>
  <si>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</si>
  <si>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</si>
  <si>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</si>
  <si>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</si>
  <si>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</si>
  <si>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</si>
  <si>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</si>
  <si>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</si>
  <si>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</si>
  <si>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</si>
  <si>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</si>
  <si>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</si>
  <si>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</si>
  <si>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</si>
  <si>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</si>
  <si>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</si>
  <si>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</si>
  <si>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</si>
  <si>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</si>
  <si>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</si>
  <si>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</si>
  <si>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</si>
  <si>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</si>
  <si>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</si>
  <si>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</si>
  <si>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</si>
  <si>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</si>
  <si>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</si>
  <si>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</si>
  <si>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</si>
  <si>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</si>
  <si>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</si>
  <si>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</si>
  <si>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</si>
  <si>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</si>
  <si>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</si>
  <si>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</si>
  <si>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</si>
  <si>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</si>
  <si>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</si>
  <si>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</si>
  <si>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</si>
  <si>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</si>
  <si>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</si>
  <si>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</si>
  <si>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</si>
  <si>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</si>
  <si>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</si>
  <si>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</si>
  <si>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</si>
  <si>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</si>
  <si>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</si>
  <si>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</si>
  <si>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</si>
  <si>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</si>
  <si>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</si>
  <si>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</si>
  <si>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</si>
  <si>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</si>
  <si>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</si>
  <si>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</si>
  <si>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</si>
  <si>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</si>
  <si>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</si>
  <si>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</si>
  <si>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</si>
  <si>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</si>
  <si>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</si>
  <si>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</si>
  <si>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</si>
  <si>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</si>
  <si>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</si>
  <si>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</si>
  <si>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</si>
  <si>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</si>
  <si>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</si>
  <si>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</si>
  <si>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</si>
  <si>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</si>
  <si>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</si>
  <si>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</si>
  <si>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</si>
  <si>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</si>
  <si>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</si>
  <si>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</si>
  <si>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</si>
  <si>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</si>
  <si>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</si>
  <si>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</si>
  <si>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</si>
  <si>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</si>
  <si>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</si>
  <si>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</si>
  <si>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</si>
  <si>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</si>
  <si>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</si>
  <si>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</si>
  <si>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</si>
  <si>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</si>
  <si>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</si>
  <si>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</si>
  <si>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</si>
  <si>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</si>
  <si>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</si>
  <si>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</si>
  <si>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</si>
  <si>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</si>
  <si>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</si>
  <si>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</si>
  <si>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</si>
  <si>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</si>
  <si>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</si>
  <si>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</si>
  <si>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</si>
  <si>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</si>
  <si>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</si>
  <si>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</si>
  <si>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</si>
  <si>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</si>
  <si>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</si>
  <si>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</si>
  <si>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</si>
  <si>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</si>
  <si>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</si>
  <si>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</si>
  <si>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</si>
  <si>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</si>
  <si>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</si>
  <si>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</si>
  <si>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</si>
  <si>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</si>
  <si>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</si>
  <si>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</si>
  <si>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</si>
  <si>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</si>
  <si>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</si>
  <si>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</si>
  <si>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</si>
  <si>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</si>
  <si>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</si>
  <si>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</si>
  <si>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</si>
  <si>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</si>
  <si>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</si>
  <si>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</si>
  <si>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</si>
  <si>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</si>
  <si>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</si>
  <si>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</si>
  <si>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</si>
  <si>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</si>
  <si>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</si>
  <si>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</si>
  <si>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</si>
  <si>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</si>
  <si>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</si>
  <si>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</si>
  <si>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</si>
  <si>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</si>
  <si>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</si>
  <si>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</si>
  <si>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</si>
  <si>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</si>
  <si>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</si>
  <si>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</si>
  <si>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</si>
  <si>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</si>
  <si>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</si>
  <si>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</si>
  <si>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</si>
  <si>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</si>
  <si>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</si>
  <si>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</si>
  <si>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</si>
  <si>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</si>
  <si>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</si>
  <si>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</si>
  <si>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</si>
  <si>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</si>
  <si>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</si>
  <si>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</si>
  <si>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</si>
  <si>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</si>
  <si>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</si>
  <si>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</si>
  <si>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</si>
  <si>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</si>
  <si>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</si>
  <si>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</si>
  <si>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</si>
  <si>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</si>
  <si>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</si>
  <si>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</si>
  <si>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</si>
  <si>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</si>
  <si>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</si>
  <si>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</si>
  <si>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</si>
  <si>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</si>
  <si>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</si>
  <si>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</si>
  <si>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</si>
  <si>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</si>
  <si>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</si>
  <si>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</si>
  <si>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</si>
  <si>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</si>
  <si>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</si>
  <si>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</si>
  <si>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</si>
  <si>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</si>
  <si>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</si>
  <si>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</si>
  <si>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</si>
  <si>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</si>
  <si>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</si>
  <si>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</si>
  <si>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</si>
  <si>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</si>
  <si>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</si>
  <si>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</si>
  <si>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</si>
  <si>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</si>
  <si>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</si>
  <si>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</si>
  <si>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</si>
  <si>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</si>
  <si>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</si>
  <si>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</si>
  <si>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</si>
  <si>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</si>
  <si>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</si>
  <si>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</si>
  <si>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</si>
  <si>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</si>
  <si>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</si>
  <si>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</si>
  <si>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</si>
  <si>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</si>
  <si>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</si>
  <si>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</si>
  <si>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</si>
  <si>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</si>
  <si>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</si>
  <si>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</si>
  <si>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</si>
  <si>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</si>
  <si>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</si>
  <si>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</si>
  <si>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</si>
  <si>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</si>
  <si>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</si>
  <si>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</si>
  <si>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</si>
  <si>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</si>
  <si>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</si>
  <si>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</si>
  <si>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</si>
  <si>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</si>
  <si>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</si>
  <si>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</si>
  <si>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</si>
  <si>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</si>
  <si>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</si>
  <si>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</si>
  <si>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</si>
  <si>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</si>
  <si>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</si>
  <si>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</si>
  <si>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</si>
  <si>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</si>
  <si>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</si>
  <si>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</si>
  <si>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</si>
  <si>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</si>
  <si>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</si>
  <si>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</si>
  <si>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</si>
  <si>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</si>
  <si>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</si>
  <si>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</si>
  <si>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</si>
  <si>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</si>
  <si>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</si>
  <si>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</si>
  <si>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</si>
  <si>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</si>
  <si>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</si>
  <si>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</si>
  <si>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</si>
  <si>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</si>
  <si>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</si>
  <si>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</si>
  <si>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</si>
  <si>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</si>
  <si>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</si>
  <si>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</si>
  <si>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</si>
  <si>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</si>
  <si>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</si>
  <si>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</si>
  <si>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</si>
  <si>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</si>
  <si>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</si>
  <si>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</si>
  <si>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</si>
  <si>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</si>
  <si>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</si>
  <si>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</si>
  <si>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</si>
  <si>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</si>
  <si>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</si>
  <si>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</si>
  <si>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</si>
  <si>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</si>
  <si>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</si>
  <si>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</si>
  <si>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</si>
  <si>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</si>
  <si>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</si>
  <si>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</si>
  <si>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</si>
  <si>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</si>
  <si>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</si>
  <si>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</si>
  <si>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</si>
  <si>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</si>
  <si>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</si>
  <si>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</si>
  <si>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</si>
  <si>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</si>
  <si>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</si>
  <si>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</si>
  <si>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</si>
  <si>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</si>
  <si>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</si>
  <si>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</si>
  <si>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</si>
  <si>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</si>
  <si>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</si>
  <si>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</si>
  <si>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</si>
  <si>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</si>
  <si>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</si>
  <si>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</si>
  <si>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</si>
  <si>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</si>
  <si>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</si>
  <si>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</si>
  <si>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</si>
  <si>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</si>
  <si>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</si>
  <si>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</si>
  <si>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</si>
  <si>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</si>
  <si>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</si>
  <si>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</si>
  <si>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</si>
  <si>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</si>
  <si>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</si>
  <si>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</si>
  <si>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</si>
  <si>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</si>
  <si>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</si>
  <si>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</si>
  <si>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</si>
  <si>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</si>
  <si>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</si>
  <si>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</si>
  <si>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</si>
  <si>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</si>
  <si>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</si>
  <si>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</si>
  <si>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</si>
  <si>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</si>
  <si>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</si>
  <si>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</si>
  <si>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</si>
  <si>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</si>
  <si>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</si>
  <si>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</si>
  <si>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</si>
  <si>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</si>
  <si>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</si>
  <si>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</si>
  <si>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</si>
  <si>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</si>
  <si>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</si>
  <si>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</si>
  <si>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</si>
  <si>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</si>
  <si>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</si>
  <si>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</si>
  <si>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</si>
  <si>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</si>
  <si>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</si>
  <si>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</si>
  <si>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</si>
  <si>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</si>
  <si>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</si>
  <si>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</si>
  <si>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</si>
  <si>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</si>
  <si>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</si>
  <si>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</si>
  <si>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</si>
  <si>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</si>
  <si>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</si>
  <si>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</si>
  <si>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</si>
  <si>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</si>
  <si>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</si>
  <si>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</si>
  <si>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</si>
  <si>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</si>
  <si>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</si>
  <si>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</si>
  <si>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</si>
  <si>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</si>
  <si>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</si>
  <si>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</si>
  <si>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</si>
  <si>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</si>
  <si>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</si>
  <si>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</si>
  <si>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</si>
  <si>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</si>
  <si>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</si>
  <si>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</si>
  <si>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</si>
  <si>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</si>
  <si>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</si>
  <si>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</si>
  <si>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</si>
  <si>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</si>
  <si>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</si>
  <si>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</si>
  <si>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</si>
  <si>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</si>
  <si>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</si>
  <si>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</si>
  <si>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</si>
  <si>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</si>
  <si>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</si>
  <si>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</si>
  <si>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</si>
  <si>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</si>
  <si>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</si>
  <si>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</si>
  <si>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</si>
  <si>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</si>
  <si>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</si>
  <si>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</si>
  <si>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</si>
  <si>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</si>
  <si>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</si>
  <si>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</si>
  <si>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</si>
  <si>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</si>
  <si>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</si>
  <si>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</si>
  <si>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</si>
  <si>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</si>
  <si>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</si>
  <si>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</si>
  <si>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</si>
  <si>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</si>
  <si>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</si>
  <si>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</si>
  <si>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</si>
  <si>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</si>
  <si>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</si>
  <si>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</si>
  <si>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</si>
  <si>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</si>
  <si>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</si>
  <si>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</si>
  <si>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</si>
  <si>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</si>
  <si>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</si>
  <si>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</si>
  <si>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</si>
  <si>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</si>
  <si>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</si>
  <si>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</si>
  <si>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</si>
  <si>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</si>
  <si>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</si>
  <si>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</si>
  <si>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</si>
  <si>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</si>
  <si>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</si>
  <si>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</si>
  <si>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</si>
  <si>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</si>
  <si>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</si>
  <si>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</si>
  <si>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</si>
  <si>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</si>
  <si>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</si>
  <si>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</si>
  <si>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</si>
  <si>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</si>
  <si>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</si>
  <si>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</si>
  <si>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</si>
  <si>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</si>
  <si>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</si>
  <si>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</si>
  <si>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</si>
  <si>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</si>
  <si>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</si>
  <si>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</si>
  <si>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</si>
  <si>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</si>
  <si>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</si>
  <si>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</si>
  <si>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</si>
  <si>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</si>
  <si>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</si>
  <si>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</si>
  <si>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</si>
  <si>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</si>
  <si>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</si>
  <si>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</si>
  <si>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</si>
  <si>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</si>
  <si>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</si>
  <si>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</si>
  <si>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</si>
  <si>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</si>
  <si>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</si>
  <si>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</si>
  <si>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</si>
  <si>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</si>
  <si>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</si>
  <si>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</si>
  <si>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</si>
  <si>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</si>
  <si>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</si>
  <si>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</si>
  <si>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</si>
  <si>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</si>
  <si>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</si>
  <si>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</si>
  <si>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</si>
  <si>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</si>
  <si>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</si>
  <si>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</si>
  <si>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</si>
  <si>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</si>
  <si>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</si>
  <si>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</si>
  <si>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</si>
  <si>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</si>
  <si>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</si>
  <si>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</si>
  <si>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</si>
  <si>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</si>
  <si>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</si>
  <si>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</si>
  <si>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</si>
  <si>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</si>
  <si>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</si>
  <si>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</si>
  <si>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</si>
  <si>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</si>
  <si>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</si>
  <si>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</si>
  <si>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</si>
  <si>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</si>
  <si>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</si>
  <si>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</si>
  <si>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</si>
  <si>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</si>
  <si>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</si>
  <si>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</si>
  <si>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</si>
  <si>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</si>
  <si>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</si>
  <si>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</si>
  <si>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</si>
  <si>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</si>
  <si>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</si>
  <si>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</si>
  <si>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</si>
  <si>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</si>
  <si>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</si>
  <si>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</si>
  <si>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</si>
  <si>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</si>
  <si>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</si>
  <si>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</si>
  <si>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</si>
  <si>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</si>
  <si>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</si>
  <si>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</si>
  <si>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</si>
  <si>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</si>
  <si>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</si>
  <si>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</si>
  <si>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</si>
  <si>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</si>
  <si>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</si>
  <si>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</si>
  <si>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</si>
  <si>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</si>
  <si>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</si>
  <si>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</si>
  <si>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</si>
  <si>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</si>
  <si>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</si>
  <si>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</si>
  <si>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</si>
  <si>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</si>
  <si>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</si>
  <si>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</si>
  <si>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</si>
  <si>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</si>
  <si>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</si>
  <si>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</si>
  <si>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</si>
  <si>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</si>
  <si>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</si>
  <si>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</si>
  <si>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</si>
  <si>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</si>
  <si>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</si>
  <si>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</si>
  <si>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</si>
  <si>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</si>
  <si>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</si>
  <si>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</si>
  <si>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</si>
  <si>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</si>
  <si>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</si>
  <si>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</si>
  <si>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</si>
  <si>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</si>
  <si>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</si>
  <si>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</si>
  <si>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</si>
  <si>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</si>
  <si>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</si>
  <si>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</si>
  <si>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</si>
  <si>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</si>
  <si>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</si>
  <si>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</si>
  <si>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</si>
  <si>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</si>
  <si>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</si>
  <si>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</si>
  <si>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</si>
  <si>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</si>
  <si>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</si>
  <si>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</si>
  <si>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</si>
  <si>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</si>
  <si>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</si>
  <si>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</si>
  <si>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</si>
  <si>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</si>
  <si>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</si>
  <si>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</si>
  <si>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</si>
  <si>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</si>
  <si>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</si>
  <si>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</si>
  <si>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</si>
  <si>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</si>
  <si>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</si>
  <si>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</si>
  <si>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</si>
  <si>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</si>
  <si>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</si>
  <si>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</si>
  <si>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</si>
  <si>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</si>
  <si>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</si>
  <si>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</si>
  <si>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</si>
  <si>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</si>
  <si>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</si>
  <si>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</si>
  <si>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</si>
  <si>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</si>
  <si>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</si>
  <si>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</si>
  <si>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</si>
  <si>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</si>
  <si>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</si>
  <si>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</si>
  <si>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</si>
  <si>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</si>
  <si>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</si>
  <si>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</si>
  <si>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</si>
  <si>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</si>
  <si>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</si>
  <si>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</si>
  <si>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</si>
  <si>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</si>
  <si>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</si>
  <si>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</si>
  <si>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</si>
  <si>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</si>
  <si>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</si>
  <si>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</si>
  <si>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</si>
  <si>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</si>
  <si>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</si>
  <si>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</si>
  <si>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</si>
  <si>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</si>
  <si>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</si>
  <si>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</si>
  <si>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</si>
  <si>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</si>
  <si>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</si>
  <si>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</si>
  <si>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</si>
  <si>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</si>
  <si>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</si>
  <si>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</si>
  <si>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</si>
  <si>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</si>
  <si>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</si>
  <si>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</si>
  <si>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</si>
  <si>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</si>
  <si>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</si>
  <si>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</si>
  <si>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</si>
  <si>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</si>
  <si>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</si>
  <si>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</si>
  <si>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</si>
  <si>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</si>
  <si>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</si>
  <si>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</si>
  <si>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</si>
  <si>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</si>
  <si>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</si>
  <si>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</si>
  <si>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</si>
  <si>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</si>
  <si>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</si>
  <si>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</si>
  <si>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</si>
  <si>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</si>
  <si>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</si>
  <si>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</si>
  <si>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</si>
  <si>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</si>
  <si>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</si>
  <si>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</si>
  <si>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</si>
  <si>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</si>
  <si>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</si>
  <si>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</si>
  <si>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</si>
  <si>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</si>
  <si>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</si>
  <si>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</si>
  <si>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</si>
  <si>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</si>
  <si>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</si>
  <si>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</si>
  <si>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</si>
  <si>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</si>
  <si>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</si>
  <si>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</si>
  <si>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</si>
  <si>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</si>
  <si>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</si>
  <si>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</si>
  <si>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</si>
  <si>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</si>
  <si>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</si>
  <si>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</si>
  <si>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</si>
  <si>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</si>
  <si>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</si>
  <si>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</si>
  <si>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</si>
  <si>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</si>
  <si>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</si>
  <si>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</si>
  <si>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</si>
  <si>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</si>
  <si>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</si>
  <si>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</si>
  <si>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</si>
  <si>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</si>
  <si>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</si>
  <si>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</si>
  <si>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</si>
  <si>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</si>
  <si>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</si>
  <si>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</si>
  <si>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</si>
  <si>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</si>
  <si>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</si>
  <si>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</si>
  <si>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</si>
  <si>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</si>
  <si>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</si>
  <si>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</si>
  <si>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</si>
  <si>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</si>
  <si>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</si>
  <si>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</si>
  <si>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</si>
  <si>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</si>
  <si>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</si>
  <si>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</si>
  <si>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</si>
  <si>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</si>
  <si>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</si>
  <si>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</si>
  <si>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</si>
  <si>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</si>
  <si>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</si>
  <si>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</si>
  <si>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</si>
  <si>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</si>
  <si>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</si>
  <si>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</si>
  <si>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</si>
  <si>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</si>
  <si>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</si>
  <si>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</si>
  <si>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</si>
  <si>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</si>
  <si>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</si>
  <si>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</si>
  <si>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</si>
  <si>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</si>
  <si>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</si>
  <si>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</si>
  <si>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</si>
  <si>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</si>
  <si>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</si>
  <si>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</si>
  <si>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</si>
  <si>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</si>
  <si>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</si>
  <si>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</si>
  <si>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</si>
  <si>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</si>
  <si>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</si>
  <si>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</si>
  <si>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</si>
  <si>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</si>
  <si>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</si>
  <si>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</si>
  <si>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</si>
  <si>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</si>
  <si>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</si>
  <si>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</si>
  <si>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</si>
  <si>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</si>
  <si>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</si>
  <si>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</si>
  <si>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</si>
  <si>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</si>
  <si>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</si>
  <si>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</si>
  <si>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</si>
  <si>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</si>
  <si>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</si>
  <si>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</si>
  <si>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</si>
  <si>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</si>
  <si>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</si>
  <si>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</si>
  <si>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</si>
  <si>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</si>
  <si>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</si>
  <si>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</si>
  <si>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</si>
  <si>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</si>
  <si>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</si>
  <si>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</si>
  <si>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</si>
  <si>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</si>
  <si>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</si>
  <si>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</si>
  <si>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</si>
  <si>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</si>
  <si>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</si>
  <si>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</si>
  <si>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</si>
  <si>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</si>
  <si>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</si>
  <si>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</si>
  <si>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</si>
  <si>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</si>
  <si>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</si>
  <si>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</si>
  <si>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</si>
  <si>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</si>
  <si>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</si>
  <si>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</si>
  <si>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</si>
  <si>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</si>
  <si>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</si>
  <si>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</si>
  <si>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</si>
  <si>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</si>
  <si>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</si>
  <si>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</si>
  <si>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</si>
  <si>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</si>
  <si>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</si>
  <si>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</si>
  <si>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</si>
  <si>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</si>
  <si>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</si>
  <si>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</si>
  <si>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</si>
  <si>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</si>
  <si>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</si>
  <si>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</si>
  <si>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</si>
  <si>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</si>
  <si>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</si>
  <si>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</si>
  <si>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</si>
  <si>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</si>
  <si>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</si>
  <si>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</si>
  <si>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</si>
  <si>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</si>
  <si>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</si>
  <si>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</si>
  <si>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</si>
  <si>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</si>
  <si>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</si>
  <si>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</si>
  <si>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</si>
  <si>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</si>
  <si>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</si>
  <si>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</si>
  <si>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</si>
  <si>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</si>
  <si>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</si>
  <si>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</si>
  <si>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</si>
  <si>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</si>
  <si>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</si>
  <si>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</si>
  <si>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</si>
  <si>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</si>
  <si>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</si>
  <si>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</si>
  <si>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</si>
  <si>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</si>
  <si>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</si>
  <si>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</si>
  <si>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</si>
  <si>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</si>
  <si>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</si>
  <si>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</si>
  <si>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</si>
  <si>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</si>
  <si>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</si>
  <si>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</si>
  <si>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</si>
  <si>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</si>
  <si>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</si>
  <si>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</si>
  <si>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</si>
  <si>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</si>
  <si>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</si>
  <si>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</si>
  <si>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</si>
  <si>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</si>
  <si>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</si>
  <si>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</si>
  <si>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</si>
  <si>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</si>
  <si>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</si>
  <si>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</si>
  <si>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</si>
  <si>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</si>
  <si>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</si>
  <si>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</si>
  <si>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</si>
  <si>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</si>
  <si>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</si>
  <si>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</si>
  <si>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</si>
  <si>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</si>
  <si>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</si>
  <si>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</si>
  <si>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</si>
  <si>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</si>
  <si>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</si>
  <si>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</si>
  <si>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</si>
  <si>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</si>
  <si>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</si>
  <si>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</si>
  <si>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</si>
  <si>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</si>
  <si>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</si>
  <si>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</si>
  <si>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</si>
  <si>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</si>
  <si>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</si>
  <si>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</si>
  <si>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</si>
  <si>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</si>
  <si>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</si>
  <si>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</si>
  <si>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</si>
  <si>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</si>
  <si>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</si>
  <si>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</si>
  <si>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</si>
  <si>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</si>
  <si>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</si>
  <si>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</si>
  <si>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</si>
  <si>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</si>
  <si>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</si>
  <si>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</si>
  <si>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</si>
  <si>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</si>
  <si>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</si>
  <si>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</si>
  <si>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</si>
  <si>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</si>
  <si>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</si>
  <si>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</si>
  <si>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</si>
  <si>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</si>
  <si>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</si>
  <si>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</si>
  <si>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</si>
  <si>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</si>
  <si>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</si>
  <si>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</si>
  <si>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</si>
  <si>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</si>
  <si>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</si>
  <si>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</si>
  <si>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</si>
  <si>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</si>
  <si>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</si>
  <si>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</si>
  <si>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</si>
  <si>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</si>
  <si>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</si>
  <si>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</si>
  <si>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</si>
  <si>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</si>
  <si>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</si>
  <si>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</si>
  <si>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</si>
  <si>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</si>
  <si>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</si>
  <si>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</si>
  <si>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</si>
  <si>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</si>
  <si>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</si>
  <si>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</si>
  <si>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</si>
  <si>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</si>
  <si>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</si>
  <si>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</si>
  <si>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</si>
  <si>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</si>
  <si>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</si>
  <si>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</si>
  <si>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</si>
  <si>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</si>
  <si>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</si>
  <si>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</si>
  <si>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</si>
  <si>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</si>
  <si>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</si>
  <si>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</si>
  <si>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</si>
  <si>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</si>
  <si>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</si>
  <si>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</si>
  <si>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</si>
  <si>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</si>
  <si>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</si>
  <si>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</si>
  <si>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</si>
  <si>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</si>
  <si>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</si>
  <si>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</si>
  <si>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</si>
  <si>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</si>
  <si>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</si>
  <si>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</si>
  <si>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</si>
  <si>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</si>
  <si>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</si>
  <si>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</si>
  <si>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</si>
  <si>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</si>
  <si>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</si>
  <si>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</si>
  <si>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</si>
  <si>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</si>
  <si>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</si>
  <si>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</si>
  <si>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</si>
  <si>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</si>
  <si>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</si>
  <si>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</si>
  <si>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</si>
  <si>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</si>
  <si>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</si>
  <si>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</si>
  <si>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</si>
  <si>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</si>
  <si>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</si>
  <si>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</si>
  <si>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</si>
  <si>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</si>
  <si>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</si>
  <si>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</si>
  <si>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</si>
  <si>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</si>
  <si>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</si>
  <si>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</si>
  <si>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</si>
  <si>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</si>
  <si>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</si>
  <si>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</si>
  <si>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</si>
  <si>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</si>
  <si>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</si>
  <si>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</si>
  <si>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</si>
  <si>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</si>
  <si>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</si>
  <si>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</si>
  <si>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</si>
  <si>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</si>
  <si>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</si>
  <si>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</si>
  <si>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</si>
  <si>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</si>
  <si>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</si>
  <si>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</si>
  <si>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</si>
  <si>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</si>
  <si>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</si>
  <si>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</si>
  <si>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</si>
  <si>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</si>
  <si>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</si>
  <si>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</si>
  <si>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</si>
  <si>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</si>
  <si>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</si>
  <si>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</si>
  <si>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</si>
  <si>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</si>
  <si>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</si>
  <si>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</si>
  <si>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</si>
  <si>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</si>
  <si>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</si>
  <si>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</si>
  <si>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</si>
  <si>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</si>
  <si>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</si>
  <si>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</si>
  <si>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</si>
  <si>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</si>
  <si>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</si>
  <si>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</si>
  <si>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</si>
  <si>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</si>
  <si>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</si>
  <si>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</si>
  <si>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</si>
  <si>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</si>
  <si>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</si>
  <si>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</si>
  <si>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</si>
  <si>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</si>
  <si>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</si>
  <si>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</si>
  <si>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</si>
  <si>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</si>
  <si>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</si>
  <si>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</si>
  <si>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</si>
  <si>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</si>
  <si>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</si>
  <si>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</si>
  <si>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</si>
  <si>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</si>
  <si>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</si>
  <si>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</si>
  <si>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</si>
  <si>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</si>
  <si>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</si>
  <si>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</si>
  <si>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</si>
  <si>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</si>
  <si>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</si>
  <si>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</si>
  <si>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</si>
  <si>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</si>
  <si>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</si>
  <si>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</si>
  <si>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</si>
  <si>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</si>
  <si>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</si>
  <si>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</si>
  <si>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</si>
  <si>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</si>
  <si>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</si>
  <si>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</si>
  <si>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</si>
  <si>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</si>
  <si>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</si>
  <si>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</si>
  <si>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</si>
  <si>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</si>
  <si>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</si>
  <si>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</si>
  <si>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</si>
  <si>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</si>
  <si>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</si>
  <si>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</si>
  <si>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</si>
  <si>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</si>
  <si>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</si>
  <si>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</si>
  <si>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</si>
  <si>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</si>
  <si>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</si>
  <si>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</si>
  <si>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</si>
  <si>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</si>
  <si>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</si>
  <si>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</si>
  <si>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</si>
  <si>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</si>
  <si>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</si>
  <si>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</si>
  <si>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</si>
  <si>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</si>
  <si>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</si>
  <si>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</si>
  <si>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</si>
  <si>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</si>
  <si>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</si>
  <si>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</si>
  <si>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</si>
  <si>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</si>
  <si>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</si>
  <si>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</si>
  <si>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</si>
  <si>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</si>
  <si>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</si>
  <si>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</si>
  <si>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</si>
  <si>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</si>
  <si>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</si>
  <si>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</si>
  <si>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</si>
  <si>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</si>
  <si>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</si>
  <si>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</si>
  <si>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</si>
  <si>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</si>
  <si>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</si>
  <si>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</si>
  <si>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</si>
  <si>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</si>
  <si>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</si>
  <si>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</si>
  <si>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</si>
  <si>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</si>
  <si>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</si>
  <si>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</si>
  <si>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</si>
  <si>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</si>
  <si>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</si>
  <si>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</si>
  <si>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</si>
  <si>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</si>
  <si>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</si>
  <si>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</si>
  <si>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</si>
  <si>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</si>
  <si>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</si>
  <si>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</si>
  <si>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</si>
  <si>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</si>
  <si>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</si>
  <si>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</si>
  <si>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</si>
  <si>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</si>
  <si>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</si>
  <si>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</si>
  <si>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</si>
  <si>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</si>
  <si>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</si>
  <si>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</si>
  <si>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</si>
  <si>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</si>
  <si>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</si>
  <si>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</si>
  <si>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</si>
  <si>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</si>
  <si>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</si>
  <si>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</si>
  <si>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</si>
  <si>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</si>
  <si>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</si>
  <si>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</si>
  <si>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</si>
  <si>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</si>
  <si>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</si>
  <si>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</si>
  <si>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</si>
  <si>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</si>
  <si>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</si>
  <si>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</si>
  <si>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</si>
  <si>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</si>
  <si>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</si>
  <si>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</si>
  <si>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</si>
  <si>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</si>
  <si>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</si>
  <si>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</si>
  <si>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</si>
  <si>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</si>
  <si>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</si>
  <si>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</si>
  <si>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</si>
  <si>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</si>
  <si>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</si>
  <si>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</si>
  <si>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</si>
  <si>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</si>
  <si>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</si>
  <si>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</si>
  <si>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</si>
  <si>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</si>
  <si>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</si>
  <si>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</si>
  <si>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</si>
  <si>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</si>
  <si>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</si>
  <si>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</si>
  <si>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</si>
  <si>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</si>
  <si>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</si>
  <si>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</si>
  <si>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</si>
  <si>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</si>
  <si>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</si>
  <si>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</si>
  <si>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</si>
  <si>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</si>
  <si>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</si>
  <si>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</si>
  <si>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</si>
  <si>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</si>
  <si>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</si>
  <si>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</si>
  <si>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</si>
  <si>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</si>
  <si>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</si>
  <si>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</si>
  <si>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</si>
  <si>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</si>
  <si>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</si>
  <si>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</si>
  <si>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</si>
  <si>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</si>
  <si>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</si>
  <si>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</si>
  <si>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</si>
  <si>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</si>
  <si>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</si>
  <si>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</si>
  <si>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</si>
  <si>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</si>
  <si>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</si>
  <si>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</si>
  <si>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</si>
  <si>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</si>
  <si>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</si>
  <si>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</si>
  <si>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</si>
  <si>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</si>
  <si>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</si>
  <si>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</si>
  <si>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</si>
  <si>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</si>
  <si>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</si>
  <si>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</si>
  <si>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</si>
  <si>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</si>
  <si>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</si>
  <si>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</si>
  <si>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</si>
  <si>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</si>
  <si>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</si>
  <si>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</si>
  <si>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</si>
  <si>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</si>
  <si>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</si>
  <si>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</si>
  <si>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</si>
  <si>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</si>
  <si>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</si>
  <si>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</si>
  <si>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</si>
  <si>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</si>
  <si>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</si>
  <si>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</si>
  <si>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</si>
  <si>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</si>
  <si>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</si>
  <si>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</si>
  <si>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</si>
  <si>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</si>
  <si>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</si>
  <si>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</si>
  <si>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</si>
  <si>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</si>
  <si>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</si>
  <si>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</si>
  <si>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</si>
  <si>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</si>
  <si>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</si>
  <si>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</si>
  <si>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</si>
  <si>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</si>
  <si>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</si>
  <si>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</si>
  <si>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</si>
  <si>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</si>
  <si>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</si>
  <si>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</si>
  <si>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</si>
  <si>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</si>
  <si>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</si>
  <si>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</si>
  <si>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</si>
  <si>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</si>
  <si>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</si>
  <si>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</si>
  <si>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</si>
  <si>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</si>
  <si>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</si>
  <si>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</si>
  <si>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</si>
  <si>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</si>
  <si>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</si>
  <si>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</si>
  <si>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</si>
  <si>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</si>
  <si>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</si>
  <si>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</si>
  <si>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</si>
  <si>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</si>
  <si>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</si>
  <si>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</si>
  <si>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</si>
  <si>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</si>
  <si>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</si>
  <si>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</si>
  <si>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</si>
  <si>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</si>
  <si>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</si>
  <si>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</si>
  <si>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</si>
  <si>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</si>
  <si>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</si>
  <si>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</si>
  <si>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</si>
  <si>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</si>
  <si>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</si>
  <si>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</si>
  <si>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</si>
  <si>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</si>
  <si>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</si>
  <si>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</si>
  <si>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</si>
  <si>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</si>
  <si>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</si>
  <si>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</si>
  <si>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</si>
  <si>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</si>
  <si>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</si>
  <si>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</si>
  <si>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</si>
  <si>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</si>
  <si>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</si>
  <si>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</si>
  <si>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</si>
  <si>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</si>
  <si>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</si>
  <si>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</si>
  <si>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</si>
  <si>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</si>
  <si>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</si>
  <si>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</si>
  <si>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</si>
  <si>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</si>
  <si>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</si>
  <si>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</si>
  <si>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</si>
  <si>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</si>
  <si>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</si>
  <si>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</si>
  <si>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</si>
  <si>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</si>
  <si>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</si>
  <si>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</si>
  <si>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</si>
  <si>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</si>
  <si>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</si>
  <si>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</si>
  <si>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</si>
  <si>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</si>
  <si>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</si>
  <si>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</si>
  <si>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</si>
  <si>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</si>
  <si>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</si>
  <si>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</si>
  <si>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</si>
  <si>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</si>
  <si>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</si>
  <si>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</si>
  <si>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</si>
  <si>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</si>
  <si>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</si>
  <si>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</si>
  <si>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</si>
  <si>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</si>
  <si>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</si>
  <si>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</si>
  <si>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</si>
  <si>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</si>
  <si>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</si>
  <si>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</si>
  <si>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</si>
  <si>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</si>
  <si>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</si>
  <si>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</si>
  <si>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</si>
  <si>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</si>
  <si>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</si>
  <si>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</si>
  <si>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</si>
  <si>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</si>
  <si>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</si>
  <si>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</si>
  <si>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</si>
  <si>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</si>
  <si>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</si>
  <si>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</si>
  <si>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</si>
  <si>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</si>
  <si>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</si>
  <si>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</si>
  <si>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</si>
  <si>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</si>
  <si>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</si>
  <si>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</si>
  <si>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</si>
  <si>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</si>
  <si>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</si>
  <si>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</si>
  <si>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</si>
  <si>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</si>
  <si>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</si>
  <si>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</si>
  <si>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</si>
  <si>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</si>
  <si>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</si>
  <si>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</si>
  <si>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</si>
  <si>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</si>
  <si>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</si>
  <si>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</si>
  <si>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</si>
  <si>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</si>
  <si>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</si>
  <si>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</si>
  <si>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</si>
  <si>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</si>
  <si>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</si>
  <si>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</si>
  <si>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</si>
  <si>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</si>
  <si>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</si>
  <si>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</si>
  <si>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</si>
  <si>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</si>
  <si>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</si>
  <si>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</si>
  <si>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</si>
  <si>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</si>
  <si>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</si>
  <si>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</si>
  <si>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</si>
  <si>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</si>
  <si>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</si>
  <si>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</si>
  <si>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</si>
  <si>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</si>
  <si>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</si>
  <si>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</si>
  <si>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</si>
  <si>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</si>
  <si>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</si>
  <si>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</si>
  <si>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</si>
  <si>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</si>
  <si>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</si>
  <si>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</si>
  <si>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</si>
  <si>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</si>
  <si>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</si>
  <si>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</si>
  <si>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</si>
  <si>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</si>
  <si>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</si>
  <si>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</si>
  <si>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</si>
  <si>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</si>
  <si>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</si>
  <si>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</si>
  <si>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</si>
  <si>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</si>
  <si>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</si>
  <si>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</si>
  <si>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</si>
  <si>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</si>
  <si>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</si>
  <si>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</si>
  <si>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</si>
  <si>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</si>
  <si>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</si>
  <si>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</si>
  <si>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</si>
  <si>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</si>
  <si>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</si>
  <si>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</si>
  <si>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</si>
  <si>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</si>
  <si>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</si>
  <si>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</si>
  <si>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</si>
  <si>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</si>
  <si>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</si>
  <si>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</si>
  <si>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</si>
  <si>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</si>
  <si>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</si>
  <si>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</si>
  <si>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</si>
  <si>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</si>
  <si>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</si>
  <si>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</si>
  <si>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</si>
  <si>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</si>
  <si>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</si>
  <si>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</si>
  <si>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</si>
  <si>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</si>
  <si>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</si>
  <si>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</si>
  <si>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</si>
  <si>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</si>
  <si>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</si>
  <si>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</si>
  <si>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</si>
  <si>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</si>
  <si>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</si>
  <si>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</si>
  <si>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</si>
  <si>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</si>
  <si>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</si>
  <si>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</si>
  <si>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</si>
  <si>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</si>
  <si>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</si>
  <si>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</si>
  <si>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</si>
  <si>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</si>
  <si>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</si>
  <si>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</si>
  <si>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</si>
  <si>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</si>
  <si>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</si>
  <si>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</si>
  <si>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</si>
  <si>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</si>
  <si>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</si>
  <si>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</si>
  <si>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</si>
  <si>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</si>
  <si>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</si>
  <si>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</si>
  <si>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</si>
  <si>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</si>
  <si>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</si>
  <si>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</si>
  <si>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</si>
  <si>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</si>
  <si>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</si>
  <si>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</si>
  <si>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</si>
  <si>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</si>
  <si>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</si>
  <si>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</si>
  <si>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</si>
  <si>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</si>
  <si>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</si>
  <si>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</si>
  <si>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</si>
  <si>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</si>
  <si>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</si>
  <si>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</si>
  <si>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</si>
  <si>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</si>
  <si>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</si>
  <si>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</si>
  <si>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</si>
  <si>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</si>
  <si>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</si>
  <si>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</si>
  <si>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</si>
  <si>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</si>
  <si>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</si>
  <si>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</si>
  <si>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</si>
  <si>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</si>
  <si>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</si>
  <si>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</si>
  <si>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</si>
  <si>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</si>
  <si>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</si>
  <si>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</si>
  <si>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</si>
  <si>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</si>
  <si>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</si>
  <si>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</si>
  <si>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</si>
  <si>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</si>
  <si>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</si>
  <si>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</si>
  <si>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</si>
  <si>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</si>
  <si>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</si>
  <si>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</si>
  <si>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</si>
  <si>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</si>
  <si>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</si>
  <si>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</si>
  <si>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</si>
  <si>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</si>
  <si>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</si>
  <si>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</si>
  <si>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</si>
  <si>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</si>
  <si>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</si>
  <si>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</si>
  <si>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</si>
  <si>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</si>
  <si>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</si>
  <si>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</si>
  <si>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</si>
  <si>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</si>
  <si>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</si>
  <si>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</si>
  <si>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</si>
  <si>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</si>
  <si>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</si>
  <si>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</si>
  <si>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</si>
  <si>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</si>
  <si>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</si>
  <si>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</si>
  <si>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</si>
  <si>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</si>
  <si>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</si>
  <si>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</si>
  <si>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</si>
  <si>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</si>
  <si>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</si>
  <si>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</si>
  <si>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</si>
  <si>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</si>
  <si>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</si>
  <si>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</si>
  <si>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</si>
  <si>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</si>
  <si>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</si>
  <si>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</si>
  <si>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</si>
  <si>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</si>
  <si>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</si>
  <si>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</si>
  <si>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</si>
  <si>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</si>
  <si>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</si>
  <si>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</si>
  <si>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</si>
  <si>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</si>
  <si>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</si>
  <si>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</si>
  <si>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</si>
  <si>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</si>
  <si>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</si>
  <si>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</si>
  <si>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</si>
  <si>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</si>
  <si>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</si>
  <si>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</si>
  <si>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</si>
  <si>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</si>
  <si>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</si>
  <si>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</si>
  <si>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</si>
  <si>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</si>
  <si>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</si>
  <si>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</si>
  <si>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</si>
  <si>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</si>
  <si>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</si>
  <si>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</si>
  <si>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</si>
  <si>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</si>
  <si>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</si>
  <si>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</si>
  <si>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</si>
  <si>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</si>
  <si>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</si>
  <si>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</si>
  <si>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</si>
  <si>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</si>
  <si>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</si>
  <si>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</si>
  <si>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</si>
  <si>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</si>
  <si>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</si>
  <si>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</si>
  <si>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</si>
  <si>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</si>
  <si>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</si>
  <si>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</si>
  <si>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</si>
  <si>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</si>
  <si>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</si>
  <si>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</si>
  <si>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</si>
  <si>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</si>
  <si>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</si>
  <si>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</si>
  <si>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</si>
  <si>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</si>
  <si>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</si>
  <si>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</si>
  <si>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</si>
  <si>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</si>
  <si>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</si>
  <si>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</si>
  <si>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</si>
  <si>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</si>
  <si>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</si>
  <si>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</si>
  <si>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</si>
  <si>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</si>
  <si>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</si>
  <si>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</si>
  <si>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</si>
  <si>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</si>
  <si>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</si>
  <si>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</si>
  <si>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</si>
  <si>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</si>
  <si>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</si>
  <si>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</si>
  <si>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</si>
  <si>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</si>
  <si>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</si>
  <si>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</si>
  <si>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</si>
  <si>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</si>
  <si>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</si>
  <si>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</si>
  <si>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</si>
  <si>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</si>
  <si>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</si>
  <si>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</si>
  <si>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</si>
  <si>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</si>
  <si>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</si>
  <si>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</si>
  <si>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</si>
  <si>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</si>
  <si>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</si>
  <si>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</si>
  <si>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</si>
  <si>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</si>
  <si>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</si>
  <si>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</si>
  <si>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</si>
  <si>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</si>
  <si>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</si>
  <si>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</si>
  <si>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</si>
  <si>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</si>
  <si>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</si>
  <si>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</si>
  <si>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</si>
  <si>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</si>
  <si>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</si>
  <si>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</si>
  <si>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</si>
  <si>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</si>
  <si>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</si>
  <si>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</si>
  <si>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</si>
  <si>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</si>
  <si>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</si>
  <si>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</si>
  <si>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</si>
  <si>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</si>
  <si>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</si>
  <si>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</si>
  <si>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</si>
  <si>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</si>
  <si>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</si>
  <si>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</si>
  <si>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</si>
  <si>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</si>
  <si>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</si>
  <si>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</si>
  <si>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</si>
  <si>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</si>
  <si>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</si>
  <si>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</si>
  <si>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</si>
  <si>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</si>
  <si>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</si>
  <si>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</si>
  <si>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</si>
  <si>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</si>
  <si>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</si>
  <si>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</si>
  <si>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</si>
  <si>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</si>
  <si>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</si>
  <si>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</si>
  <si>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</si>
  <si>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</si>
  <si>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</si>
  <si>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</si>
  <si>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</si>
  <si>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</si>
  <si>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</si>
  <si>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</si>
  <si>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</si>
  <si>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</si>
  <si>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</si>
  <si>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</si>
  <si>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</si>
  <si>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</si>
  <si>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</si>
  <si>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</si>
  <si>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</si>
  <si>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</si>
  <si>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</si>
  <si>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</si>
  <si>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</si>
  <si>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</si>
  <si>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</si>
  <si>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</si>
  <si>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</si>
  <si>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</si>
  <si>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</si>
  <si>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</si>
  <si>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</si>
  <si>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</si>
  <si>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</si>
  <si>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</si>
  <si>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</si>
  <si>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</si>
  <si>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</si>
  <si>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</si>
  <si>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</si>
  <si>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</si>
  <si>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</si>
  <si>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</si>
  <si>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</si>
  <si>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</si>
  <si>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</si>
  <si>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</si>
  <si>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</si>
  <si>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</si>
  <si>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</si>
  <si>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</si>
  <si>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</si>
  <si>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</si>
  <si>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</si>
  <si>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</si>
  <si>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</si>
  <si>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</si>
  <si>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</si>
  <si>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</si>
  <si>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</si>
  <si>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</si>
  <si>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</si>
  <si>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</si>
  <si>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</si>
  <si>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</si>
  <si>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</si>
  <si>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</si>
  <si>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</si>
  <si>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</si>
  <si>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</si>
  <si>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</si>
  <si>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</si>
  <si>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</si>
  <si>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</si>
  <si>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</si>
  <si>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</si>
  <si>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</si>
  <si>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</si>
  <si>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</si>
  <si>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</si>
  <si>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</si>
  <si>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</si>
  <si>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</si>
  <si>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</si>
  <si>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</si>
  <si>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</si>
  <si>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</si>
  <si>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</si>
  <si>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</si>
  <si>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</si>
  <si>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</si>
  <si>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</si>
  <si>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</si>
  <si>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</si>
  <si>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</si>
  <si>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</si>
  <si>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</si>
  <si>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</si>
  <si>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</si>
  <si>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</si>
  <si>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</si>
  <si>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</si>
  <si>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</si>
  <si>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</si>
  <si>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</si>
  <si>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</si>
  <si>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</si>
  <si>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</si>
  <si>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</si>
  <si>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</si>
  <si>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</si>
  <si>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</si>
  <si>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</si>
  <si>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</si>
  <si>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</si>
  <si>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</si>
  <si>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</si>
  <si>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</si>
  <si>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</si>
  <si>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</si>
  <si>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</si>
  <si>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</si>
  <si>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</si>
  <si>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</si>
  <si>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</si>
  <si>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</si>
  <si>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</si>
  <si>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</si>
  <si>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</si>
  <si>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</si>
  <si>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</si>
  <si>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</si>
  <si>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</si>
  <si>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</si>
  <si>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</si>
  <si>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</si>
  <si>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</si>
  <si>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</si>
  <si>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</si>
  <si>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</si>
  <si>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</si>
  <si>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</si>
  <si>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</si>
  <si>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</si>
  <si>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</si>
  <si>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</si>
  <si>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</si>
  <si>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</si>
  <si>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</si>
  <si>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</si>
  <si>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</si>
  <si>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</si>
  <si>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</si>
  <si>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</si>
  <si>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</si>
  <si>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</si>
  <si>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</si>
  <si>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</si>
  <si>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</si>
  <si>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</si>
  <si>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</si>
  <si>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</si>
  <si>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</si>
  <si>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</si>
  <si>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</si>
  <si>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</si>
  <si>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</si>
  <si>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</si>
  <si>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</si>
  <si>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</si>
  <si>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</si>
  <si>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</si>
  <si>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</si>
  <si>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</si>
  <si>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</si>
  <si>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</si>
  <si>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</si>
  <si>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</si>
  <si>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</si>
  <si>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</si>
  <si>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</si>
  <si>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</si>
  <si>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</si>
  <si>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</si>
  <si>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</si>
  <si>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</si>
  <si>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</si>
  <si>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</si>
  <si>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</si>
  <si>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</si>
  <si>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</si>
  <si>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</si>
  <si>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</si>
  <si>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</si>
  <si>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</si>
  <si>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</si>
  <si>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</si>
  <si>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</si>
  <si>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</si>
  <si>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</si>
  <si>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</si>
  <si>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</si>
  <si>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</si>
  <si>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</si>
  <si>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</si>
  <si>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</si>
  <si>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</si>
  <si>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</si>
  <si>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</si>
  <si>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</si>
  <si>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</si>
  <si>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</si>
  <si>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</si>
  <si>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</si>
  <si>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</si>
  <si>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</si>
  <si>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</si>
  <si>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</si>
  <si>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</si>
  <si>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</si>
  <si>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</si>
  <si>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</si>
  <si>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</si>
  <si>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</si>
  <si>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</si>
  <si>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</si>
  <si>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</si>
  <si>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</si>
  <si>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</si>
  <si>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</si>
  <si>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</si>
  <si>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</si>
  <si>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</si>
  <si>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</si>
  <si>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</si>
  <si>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</si>
  <si>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</si>
  <si>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</si>
  <si>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</si>
  <si>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</si>
  <si>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</si>
  <si>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</si>
  <si>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</si>
  <si>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</si>
  <si>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</si>
  <si>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</si>
  <si>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</si>
  <si>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</si>
  <si>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</si>
  <si>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</si>
  <si>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</si>
  <si>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</si>
  <si>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</si>
  <si>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</si>
  <si>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</si>
  <si>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</si>
  <si>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</si>
  <si>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</si>
  <si>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</si>
  <si>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</si>
  <si>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</si>
  <si>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</si>
  <si>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</si>
  <si>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</si>
  <si>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</si>
  <si>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</si>
  <si>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</si>
  <si>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</si>
  <si>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</si>
  <si>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</si>
  <si>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</si>
  <si>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</si>
  <si>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</si>
  <si>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</si>
  <si>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</si>
  <si>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</si>
  <si>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</si>
  <si>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</si>
  <si>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</si>
  <si>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</si>
  <si>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</si>
  <si>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</si>
  <si>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</si>
  <si>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</si>
  <si>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</si>
  <si>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</si>
  <si>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</si>
  <si>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</si>
  <si>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</si>
  <si>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</si>
  <si>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</si>
  <si>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</si>
  <si>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</si>
  <si>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</si>
  <si>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</si>
  <si>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</si>
  <si>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</si>
  <si>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</si>
  <si>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</si>
  <si>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</si>
  <si>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</si>
  <si>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</si>
  <si>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</si>
  <si>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</si>
  <si>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</si>
  <si>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</si>
  <si>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</si>
  <si>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</si>
  <si>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</si>
  <si>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</si>
  <si>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</si>
  <si>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</si>
  <si>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</si>
  <si>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</si>
  <si>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</si>
  <si>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</si>
  <si>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</si>
  <si>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</si>
  <si>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</si>
  <si>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</si>
  <si>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</si>
  <si>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</si>
  <si>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</si>
  <si>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</si>
  <si>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</si>
  <si>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</si>
  <si>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</si>
  <si>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</si>
  <si>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</si>
  <si>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</si>
  <si>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</si>
  <si>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</si>
  <si>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</si>
  <si>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</si>
  <si>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</si>
  <si>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</si>
  <si>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</si>
  <si>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</si>
  <si>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</si>
  <si>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</si>
  <si>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</si>
  <si>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</si>
  <si>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</si>
  <si>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</si>
  <si>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</si>
  <si>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</si>
  <si>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</si>
  <si>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</si>
  <si>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</si>
  <si>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</si>
  <si>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</si>
  <si>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</si>
  <si>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</si>
  <si>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</si>
  <si>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</si>
  <si>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</si>
  <si>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</si>
  <si>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</si>
  <si>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</si>
  <si>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</si>
  <si>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</si>
  <si>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</si>
  <si>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</si>
  <si>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</si>
  <si>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</si>
  <si>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</si>
  <si>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</si>
  <si>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</si>
  <si>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</si>
  <si>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</si>
  <si>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</si>
  <si>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</si>
  <si>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</si>
  <si>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</si>
  <si>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</si>
  <si>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</si>
  <si>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</si>
  <si>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</si>
  <si>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</si>
  <si>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</si>
  <si>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</si>
  <si>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</si>
  <si>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</si>
  <si>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</si>
  <si>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</si>
  <si>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</si>
  <si>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</si>
  <si>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</si>
  <si>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</si>
  <si>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</si>
  <si>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</si>
  <si>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</si>
  <si>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</si>
  <si>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</si>
  <si>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</si>
  <si>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</si>
  <si>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</si>
  <si>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</si>
  <si>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</si>
  <si>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</si>
  <si>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</si>
  <si>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</si>
  <si>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</si>
  <si>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</si>
  <si>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</si>
  <si>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</si>
  <si>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</si>
  <si>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</si>
  <si>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</si>
  <si>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</si>
  <si>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</si>
  <si>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</si>
  <si>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</si>
  <si>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</si>
  <si>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</si>
  <si>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</si>
  <si>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</si>
  <si>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</si>
  <si>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</si>
  <si>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</si>
  <si>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</si>
  <si>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</si>
  <si>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</si>
  <si>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</si>
  <si>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</si>
  <si>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</si>
  <si>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</si>
  <si>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</si>
  <si>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</si>
  <si>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</si>
  <si>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</si>
  <si>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</si>
  <si>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</si>
  <si>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</si>
  <si>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</si>
  <si>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</si>
  <si>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</si>
  <si>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</si>
  <si>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</si>
  <si>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</si>
  <si>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</si>
  <si>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</si>
  <si>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</si>
  <si>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</si>
  <si>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</si>
  <si>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</si>
  <si>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</si>
  <si>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</si>
  <si>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</si>
  <si>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</si>
  <si>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</si>
  <si>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</si>
  <si>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</si>
  <si>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</si>
  <si>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</si>
  <si>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</si>
  <si>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</si>
  <si>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</si>
  <si>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</si>
  <si>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</si>
  <si>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</si>
  <si>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</si>
  <si>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</si>
  <si>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</si>
  <si>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</si>
  <si>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</si>
  <si>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</si>
  <si>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</si>
  <si>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</si>
  <si>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</si>
  <si>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</si>
  <si>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</si>
  <si>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</si>
  <si>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</si>
  <si>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</si>
  <si>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</si>
  <si>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</si>
  <si>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</si>
  <si>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</si>
  <si>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</si>
  <si>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</si>
  <si>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</si>
  <si>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</si>
  <si>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</si>
  <si>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</si>
  <si>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</si>
  <si>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</si>
  <si>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</si>
  <si>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</si>
  <si>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</si>
  <si>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</si>
  <si>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</si>
  <si>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</si>
  <si>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</si>
  <si>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</si>
  <si>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</si>
  <si>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</si>
  <si>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</si>
  <si>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</si>
  <si>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</si>
  <si>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</si>
  <si>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</si>
  <si>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</si>
  <si>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</si>
  <si>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</si>
  <si>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</si>
  <si>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</si>
  <si>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</si>
  <si>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</si>
  <si>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</si>
  <si>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</si>
  <si>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</si>
  <si>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</si>
  <si>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</si>
  <si>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</si>
  <si>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</si>
  <si>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</si>
  <si>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</si>
  <si>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</si>
  <si>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</si>
  <si>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</si>
  <si>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</si>
  <si>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</si>
  <si>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</si>
  <si>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</si>
  <si>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</si>
  <si>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</si>
  <si>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</si>
  <si>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</si>
  <si>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</si>
  <si>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</si>
  <si>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</si>
  <si>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</si>
  <si>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</si>
  <si>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</si>
  <si>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</si>
  <si>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</si>
  <si>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</si>
  <si>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</si>
  <si>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</si>
  <si>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</si>
  <si>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</si>
  <si>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</si>
  <si>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</si>
  <si>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</si>
  <si>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</si>
  <si>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</si>
  <si>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</si>
  <si>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</si>
  <si>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</si>
  <si>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</si>
  <si>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</si>
  <si>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</si>
  <si>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</si>
  <si>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</si>
  <si>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</si>
  <si>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</si>
  <si>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</si>
  <si>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</si>
  <si>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</si>
  <si>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</si>
  <si>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</si>
  <si>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</si>
  <si>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</si>
  <si>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</si>
  <si>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</si>
  <si>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</si>
  <si>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</si>
  <si>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</si>
  <si>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</si>
  <si>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</si>
  <si>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</si>
  <si>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</si>
  <si>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</si>
  <si>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</si>
  <si>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</si>
  <si>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</si>
  <si>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</si>
  <si>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</si>
  <si>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</si>
  <si>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</si>
  <si>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</si>
  <si>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</si>
  <si>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</si>
  <si>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</si>
  <si>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</si>
  <si>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</si>
  <si>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</si>
  <si>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</si>
  <si>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</si>
  <si>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</si>
  <si>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</si>
  <si>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</si>
  <si>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</si>
  <si>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</si>
  <si>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</si>
  <si>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</si>
  <si>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</si>
  <si>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</si>
  <si>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</si>
  <si>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</si>
  <si>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</si>
  <si>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</si>
  <si>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</si>
  <si>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</si>
  <si>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</si>
  <si>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</si>
  <si>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</si>
  <si>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</si>
  <si>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</si>
  <si>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</si>
  <si>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</si>
  <si>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</si>
  <si>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</si>
  <si>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</si>
  <si>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</si>
  <si>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</si>
  <si>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</si>
  <si>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</si>
  <si>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</si>
  <si>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</si>
  <si>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</si>
  <si>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</si>
  <si>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</si>
  <si>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</si>
  <si>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</si>
  <si>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</si>
  <si>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</si>
  <si>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</si>
  <si>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</si>
  <si>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</si>
  <si>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</si>
  <si>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</si>
  <si>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</si>
  <si>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</si>
  <si>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</si>
  <si>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</si>
  <si>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</si>
  <si>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</si>
  <si>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</si>
  <si>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</si>
  <si>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</si>
  <si>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</si>
  <si>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</si>
  <si>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</si>
  <si>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</si>
  <si>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</si>
  <si>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</si>
  <si>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</si>
  <si>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</si>
  <si>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</si>
  <si>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</si>
  <si>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</si>
  <si>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</si>
  <si>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</si>
  <si>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</si>
  <si>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</si>
  <si>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</si>
  <si>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</si>
  <si>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</si>
  <si>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</si>
  <si>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</si>
  <si>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</si>
  <si>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</si>
  <si>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</si>
  <si>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</si>
  <si>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</si>
  <si>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</si>
  <si>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</si>
  <si>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</si>
  <si>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</si>
  <si>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</si>
  <si>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</si>
  <si>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</si>
  <si>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</si>
  <si>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</si>
  <si>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</si>
  <si>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</si>
  <si>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</si>
  <si>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</si>
  <si>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</si>
  <si>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</si>
  <si>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</si>
  <si>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</si>
  <si>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</si>
  <si>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</si>
  <si>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</si>
  <si>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</si>
  <si>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</si>
  <si>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</si>
  <si>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</si>
  <si>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</si>
  <si>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</si>
  <si>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</si>
  <si>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</si>
  <si>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</si>
  <si>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</si>
  <si>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</si>
  <si>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</si>
  <si>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</si>
  <si>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</si>
  <si>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</si>
  <si>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</si>
  <si>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</si>
  <si>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</si>
  <si>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</si>
  <si>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</si>
  <si>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</si>
  <si>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</si>
  <si>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</si>
  <si>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</si>
  <si>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</si>
  <si>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</si>
  <si>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</si>
  <si>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</si>
  <si>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</si>
  <si>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</si>
  <si>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</si>
  <si>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</si>
  <si>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</si>
  <si>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</si>
  <si>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</si>
  <si>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</si>
  <si>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</si>
  <si>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</si>
  <si>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</si>
  <si>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</si>
  <si>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</si>
  <si>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</si>
  <si>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</si>
  <si>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</si>
  <si>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</si>
  <si>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</si>
  <si>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</si>
  <si>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</si>
  <si>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</si>
  <si>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</si>
  <si>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</si>
  <si>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</si>
  <si>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</si>
  <si>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</si>
  <si>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</si>
  <si>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</si>
  <si>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</si>
  <si>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</si>
  <si>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</si>
  <si>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</si>
  <si>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</si>
  <si>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</si>
  <si>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</si>
  <si>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</si>
  <si>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</si>
  <si>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</si>
  <si>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</si>
  <si>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</si>
  <si>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</si>
  <si>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</si>
  <si>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</si>
  <si>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</si>
  <si>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</si>
  <si>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</si>
  <si>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</si>
  <si>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</si>
  <si>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</si>
  <si>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</si>
  <si>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</si>
  <si>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</si>
  <si>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</si>
  <si>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</si>
  <si>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</si>
  <si>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</si>
  <si>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</si>
  <si>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</si>
  <si>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</si>
  <si>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</si>
  <si>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</si>
  <si>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</si>
  <si>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</si>
  <si>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</si>
  <si>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</si>
  <si>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</si>
  <si>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</si>
  <si>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</si>
  <si>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</si>
  <si>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</si>
  <si>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</si>
  <si>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</si>
  <si>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</si>
  <si>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</si>
  <si>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</si>
  <si>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</si>
  <si>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</si>
  <si>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</si>
  <si>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</si>
  <si>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</si>
  <si>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</si>
  <si>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</si>
  <si>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</si>
  <si>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</si>
  <si>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</si>
  <si>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</si>
  <si>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</si>
  <si>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</si>
  <si>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</si>
  <si>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</si>
  <si>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</si>
  <si>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</si>
  <si>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</si>
  <si>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</si>
  <si>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</si>
  <si>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</si>
  <si>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</si>
  <si>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</si>
  <si>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</si>
  <si>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</si>
  <si>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</si>
  <si>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</si>
  <si>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</si>
  <si>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</si>
  <si>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</si>
  <si>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</si>
  <si>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</si>
  <si>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</si>
  <si>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</si>
  <si>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</si>
  <si>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</si>
  <si>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</si>
  <si>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</si>
  <si>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</si>
  <si>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</si>
  <si>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</si>
  <si>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</si>
  <si>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</si>
  <si>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</si>
  <si>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</si>
  <si>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</si>
  <si>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</si>
  <si>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</si>
  <si>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</si>
  <si>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</si>
  <si>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</si>
  <si>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</si>
  <si>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</si>
  <si>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</si>
  <si>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</si>
  <si>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</si>
  <si>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</si>
  <si>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</si>
  <si>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</si>
  <si>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</si>
  <si>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</si>
  <si>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</si>
  <si>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</si>
  <si>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</si>
  <si>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</si>
  <si>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</si>
  <si>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</si>
  <si>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</si>
  <si>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</si>
  <si>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</si>
  <si>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</si>
  <si>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</si>
  <si>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</si>
  <si>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</si>
  <si>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</si>
  <si>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</si>
  <si>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</si>
  <si>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</si>
  <si>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</si>
  <si>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</si>
  <si>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</si>
  <si>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</si>
  <si>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</si>
  <si>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</si>
  <si>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</si>
  <si>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</si>
  <si>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</si>
  <si>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</si>
  <si>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</si>
  <si>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</si>
  <si>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</si>
  <si>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</si>
  <si>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</si>
  <si>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</si>
  <si>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</si>
  <si>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</si>
  <si>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</si>
  <si>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</si>
  <si>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</si>
  <si>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</si>
  <si>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</si>
  <si>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</si>
  <si>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</si>
  <si>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</si>
  <si>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</si>
  <si>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</si>
  <si>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</si>
  <si>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</si>
  <si>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</si>
  <si>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</si>
  <si>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</si>
  <si>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</si>
  <si>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</si>
  <si>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</si>
  <si>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</si>
  <si>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</si>
  <si>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</si>
  <si>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</si>
  <si>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</si>
  <si>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</si>
  <si>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</si>
  <si>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</si>
  <si>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</si>
  <si>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</si>
  <si>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</si>
  <si>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</si>
  <si>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</si>
  <si>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</si>
  <si>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</si>
  <si>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</si>
  <si>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</si>
  <si>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</si>
  <si>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</si>
  <si>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</si>
  <si>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</si>
  <si>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</si>
  <si>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</si>
  <si>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</si>
  <si>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</si>
  <si>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</si>
  <si>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</si>
  <si>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</si>
  <si>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</si>
  <si>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</si>
  <si>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</si>
  <si>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</si>
  <si>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</si>
  <si>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</si>
  <si>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</si>
  <si>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</si>
  <si>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</si>
  <si>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</si>
  <si>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</si>
  <si>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</si>
  <si>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</si>
  <si>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</si>
  <si>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</si>
  <si>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</si>
  <si>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</si>
  <si>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</si>
  <si>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</si>
  <si>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</si>
  <si>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</si>
  <si>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</si>
  <si>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</si>
  <si>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</si>
  <si>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</si>
  <si>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</si>
  <si>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</si>
  <si>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</si>
  <si>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</si>
  <si>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</si>
  <si>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</si>
  <si>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</si>
  <si>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</si>
  <si>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</si>
  <si>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</si>
  <si>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</si>
  <si>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</si>
  <si>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</si>
  <si>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</si>
  <si>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</si>
  <si>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</si>
  <si>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</si>
  <si>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</si>
  <si>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</si>
  <si>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</si>
  <si>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</si>
  <si>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</si>
  <si>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</si>
  <si>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</si>
  <si>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</si>
  <si>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</si>
  <si>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</si>
  <si>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</si>
  <si>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</si>
  <si>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</si>
  <si>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</si>
  <si>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</si>
  <si>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</si>
  <si>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</si>
  <si>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</si>
  <si>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</si>
  <si>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</si>
  <si>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</si>
  <si>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</si>
  <si>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</si>
  <si>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</si>
  <si>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</si>
  <si>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</si>
  <si>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</si>
  <si>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</si>
  <si>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</si>
  <si>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</si>
  <si>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</si>
  <si>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</si>
  <si>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</si>
  <si>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</si>
  <si>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</si>
  <si>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</si>
  <si>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</si>
  <si>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</si>
  <si>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</si>
  <si>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</si>
  <si>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</si>
  <si>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</si>
  <si>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</si>
  <si>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</si>
  <si>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</si>
  <si>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</si>
  <si>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</si>
  <si>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</si>
  <si>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</si>
  <si>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</si>
  <si>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</si>
  <si>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</si>
  <si>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</si>
  <si>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</si>
  <si>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</si>
  <si>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</si>
  <si>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</si>
  <si>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</si>
  <si>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</si>
  <si>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</si>
  <si>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</si>
  <si>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</si>
  <si>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</si>
  <si>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</si>
  <si>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</si>
  <si>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</si>
  <si>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</si>
  <si>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</si>
  <si>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</si>
  <si>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</si>
  <si>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</si>
  <si>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</si>
  <si>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</si>
  <si>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</si>
  <si>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</si>
  <si>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</si>
  <si>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</si>
  <si>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</si>
  <si>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</si>
  <si>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</si>
  <si>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</si>
  <si>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</si>
  <si>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</si>
  <si>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</si>
  <si>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</si>
  <si>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</si>
  <si>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</si>
  <si>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</si>
  <si>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</si>
  <si>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</si>
  <si>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</si>
  <si>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</si>
  <si>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</si>
  <si>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</si>
  <si>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</si>
  <si>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</si>
  <si>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</si>
  <si>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</si>
  <si>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</si>
  <si>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</si>
  <si>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</si>
  <si>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</si>
  <si>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</si>
  <si>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</si>
  <si>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</si>
  <si>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</si>
  <si>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</si>
  <si>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</si>
  <si>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</si>
  <si>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</si>
  <si>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</si>
  <si>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</si>
  <si>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</si>
  <si>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</si>
  <si>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</si>
  <si>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</si>
  <si>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</si>
  <si>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</si>
  <si>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</si>
  <si>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</si>
  <si>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</si>
  <si>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</si>
  <si>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</si>
  <si>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</si>
  <si>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</si>
  <si>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</si>
  <si>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</si>
  <si>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</si>
  <si>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</si>
  <si>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</si>
  <si>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</si>
  <si>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</si>
  <si>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</si>
  <si>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</si>
  <si>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</si>
  <si>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</si>
  <si>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</si>
  <si>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</si>
  <si>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</si>
  <si>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</si>
  <si>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</si>
  <si>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</si>
  <si>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</si>
  <si>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</si>
  <si>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</si>
  <si>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</si>
  <si>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</si>
  <si>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</si>
  <si>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</si>
  <si>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</si>
  <si>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</si>
  <si>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</si>
  <si>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</si>
  <si>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</si>
  <si>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</si>
  <si>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</si>
  <si>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</si>
  <si>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</si>
  <si>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</si>
  <si>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</si>
  <si>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</si>
  <si>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</si>
  <si>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</si>
  <si>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</si>
  <si>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</si>
  <si>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</si>
  <si>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</si>
  <si>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</si>
  <si>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</si>
  <si>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</si>
  <si>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</si>
  <si>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</si>
  <si>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</si>
  <si>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</si>
  <si>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</si>
  <si>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</si>
  <si>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</si>
  <si>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</si>
  <si>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</si>
  <si>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</si>
  <si>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</si>
  <si>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</si>
  <si>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</si>
  <si>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</si>
  <si>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</si>
  <si>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</si>
  <si>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</si>
  <si>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</si>
  <si>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</si>
  <si>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</si>
  <si>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</si>
  <si>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</si>
  <si>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</si>
  <si>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</si>
  <si>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</si>
  <si>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</si>
  <si>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</si>
  <si>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</si>
  <si>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</si>
  <si>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</si>
  <si>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</si>
  <si>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</si>
  <si>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</si>
  <si>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</si>
  <si>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</si>
  <si>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</si>
  <si>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</si>
  <si>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</si>
  <si>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</si>
  <si>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</si>
  <si>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</si>
  <si>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</si>
  <si>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</si>
  <si>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</si>
  <si>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</si>
  <si>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</si>
  <si>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</si>
  <si>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</si>
  <si>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</si>
  <si>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</si>
  <si>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</si>
  <si>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</si>
  <si>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</si>
  <si>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</si>
  <si>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</si>
  <si>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</si>
  <si>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</si>
  <si>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</si>
  <si>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</si>
  <si>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</si>
  <si>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</si>
  <si>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</si>
  <si>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</si>
  <si>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</si>
  <si>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</si>
  <si>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</si>
  <si>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</si>
  <si>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</si>
  <si>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</si>
  <si>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</si>
  <si>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</si>
  <si>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</si>
  <si>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</si>
  <si>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</si>
  <si>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</si>
  <si>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</si>
  <si>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</si>
  <si>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</si>
  <si>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</si>
  <si>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</si>
  <si>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</si>
  <si>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</si>
  <si>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</si>
  <si>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</si>
  <si>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</si>
  <si>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</si>
  <si>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</si>
  <si>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</si>
  <si>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</si>
  <si>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</si>
  <si>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</si>
  <si>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</si>
  <si>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</si>
  <si>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</si>
  <si>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</si>
  <si>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</si>
  <si>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</si>
  <si>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</si>
  <si>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</si>
  <si>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</si>
  <si>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</si>
  <si>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</si>
  <si>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</si>
  <si>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</si>
  <si>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</si>
  <si>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</si>
  <si>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</si>
  <si>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</si>
  <si>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</si>
  <si>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</si>
  <si>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</si>
  <si>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</si>
  <si>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</si>
  <si>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</si>
  <si>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</si>
  <si>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</si>
  <si>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</si>
  <si>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</si>
  <si>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</si>
  <si>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</si>
  <si>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</si>
  <si>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</si>
  <si>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</si>
  <si>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</si>
  <si>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</si>
  <si>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</si>
  <si>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</si>
  <si>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</si>
  <si>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</si>
  <si>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</si>
  <si>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</si>
  <si>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</si>
  <si>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</si>
  <si>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</si>
  <si>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</si>
  <si>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</si>
  <si>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</si>
  <si>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</si>
  <si>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</si>
  <si>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</si>
  <si>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</si>
  <si>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</si>
  <si>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</si>
  <si>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</si>
  <si>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</si>
  <si>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</si>
  <si>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</si>
  <si>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</si>
  <si>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</si>
  <si>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</si>
  <si>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</si>
  <si>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</si>
  <si>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</si>
  <si>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</si>
  <si>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</si>
  <si>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</si>
  <si>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</si>
  <si>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</si>
  <si>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</si>
  <si>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</si>
  <si>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</si>
  <si>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</si>
  <si>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</si>
  <si>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</si>
  <si>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</si>
  <si>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</si>
  <si>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</si>
  <si>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</si>
  <si>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</si>
  <si>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</si>
  <si>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</si>
  <si>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</si>
  <si>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</si>
  <si>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</si>
  <si>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</si>
  <si>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</si>
  <si>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</si>
  <si>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</si>
  <si>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</si>
  <si>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</si>
  <si>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</si>
  <si>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</si>
  <si>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</si>
  <si>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</si>
  <si>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</si>
  <si>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</si>
  <si>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</si>
  <si>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</si>
  <si>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</si>
  <si>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</si>
  <si>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</si>
  <si>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</si>
  <si>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</si>
  <si>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</si>
  <si>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</si>
  <si>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</si>
  <si>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</si>
  <si>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</si>
  <si>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</si>
  <si>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</si>
  <si>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</si>
  <si>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</si>
  <si>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</si>
  <si>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</si>
  <si>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</si>
  <si>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</si>
  <si>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</si>
  <si>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</si>
  <si>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</si>
  <si>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</si>
  <si>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</si>
  <si>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</si>
  <si>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</si>
  <si>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</si>
  <si>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</si>
  <si>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</si>
  <si>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</si>
  <si>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</si>
  <si>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</si>
  <si>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</si>
  <si>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</si>
  <si>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</si>
  <si>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</si>
  <si>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</si>
  <si>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</si>
  <si>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</si>
  <si>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</si>
  <si>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</si>
  <si>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</si>
  <si>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</si>
  <si>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</si>
  <si>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</si>
  <si>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</si>
  <si>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</si>
  <si>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</si>
  <si>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</si>
  <si>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</si>
  <si>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</si>
  <si>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</si>
  <si>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</si>
  <si>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</si>
  <si>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</si>
  <si>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</si>
  <si>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</si>
  <si>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</si>
  <si>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</si>
  <si>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</si>
  <si>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</si>
  <si>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</si>
  <si>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</si>
  <si>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</si>
  <si>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</si>
  <si>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</si>
  <si>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</si>
  <si>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</si>
  <si>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</si>
  <si>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</si>
  <si>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</si>
  <si>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</si>
  <si>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</si>
  <si>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</si>
  <si>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</si>
  <si>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</si>
  <si>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</si>
  <si>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</si>
  <si>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</si>
  <si>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</si>
  <si>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</si>
  <si>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</si>
  <si>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</si>
  <si>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</si>
  <si>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</si>
  <si>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</si>
  <si>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</si>
  <si>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</si>
  <si>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</si>
  <si>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</si>
  <si>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</si>
  <si>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</si>
  <si>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</si>
  <si>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</si>
  <si>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</si>
  <si>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</si>
  <si>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</si>
  <si>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</si>
  <si>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</si>
  <si>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</si>
  <si>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</si>
  <si>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</si>
  <si>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</si>
  <si>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</si>
  <si>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</si>
  <si>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</si>
  <si>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</si>
  <si>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</si>
  <si>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</si>
  <si>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</si>
  <si>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</si>
  <si>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</si>
  <si>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</si>
  <si>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</si>
  <si>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</si>
  <si>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</si>
  <si>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</si>
  <si>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</si>
  <si>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</si>
  <si>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</si>
  <si>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</si>
  <si>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</si>
  <si>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</si>
  <si>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</si>
  <si>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</si>
  <si>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</si>
  <si>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</si>
  <si>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</si>
  <si>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</si>
  <si>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</si>
  <si>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</si>
  <si>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</si>
  <si>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</si>
  <si>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</si>
  <si>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</si>
  <si>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</si>
  <si>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</si>
  <si>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</si>
  <si>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</si>
  <si>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</si>
  <si>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</si>
  <si>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</si>
  <si>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</si>
  <si>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</si>
  <si>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</si>
  <si>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</si>
  <si>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</si>
  <si>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</si>
  <si>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</si>
  <si>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</si>
  <si>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</si>
  <si>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</si>
  <si>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</si>
  <si>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</si>
  <si>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</si>
  <si>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</si>
  <si>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</si>
  <si>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</si>
  <si>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</si>
  <si>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</si>
  <si>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</si>
  <si>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</si>
  <si>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</si>
  <si>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</si>
  <si>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</si>
  <si>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</si>
  <si>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</si>
  <si>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</si>
  <si>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</si>
  <si>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</si>
  <si>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</si>
  <si>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</si>
  <si>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</si>
  <si>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</si>
  <si>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</si>
  <si>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</si>
  <si>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</si>
  <si>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</si>
  <si>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</si>
  <si>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</si>
  <si>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</si>
  <si>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</si>
  <si>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</si>
  <si>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</si>
  <si>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</si>
  <si>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</si>
  <si>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</si>
  <si>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</si>
  <si>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</si>
  <si>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</si>
  <si>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</si>
  <si>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</si>
  <si>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</si>
  <si>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</si>
  <si>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</si>
  <si>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</si>
  <si>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</si>
  <si>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</si>
  <si>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</si>
  <si>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</si>
  <si>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</si>
  <si>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</si>
  <si>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</si>
  <si>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</si>
  <si>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</si>
  <si>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</si>
  <si>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</si>
  <si>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</si>
  <si>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</si>
  <si>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</si>
  <si>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</si>
  <si>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</si>
  <si>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</si>
  <si>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</si>
  <si>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</si>
  <si>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</si>
  <si>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</si>
  <si>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</si>
  <si>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</si>
  <si>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</si>
  <si>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</si>
  <si>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</si>
  <si>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</si>
  <si>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</si>
  <si>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</si>
  <si>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</si>
  <si>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</si>
  <si>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</si>
  <si>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</si>
  <si>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</si>
  <si>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</si>
  <si>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</si>
  <si>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</si>
  <si>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</si>
  <si>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</si>
  <si>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</si>
  <si>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</si>
  <si>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</si>
  <si>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</si>
  <si>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</si>
  <si>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</si>
  <si>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</si>
  <si>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</si>
  <si>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</si>
  <si>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</si>
  <si>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</si>
  <si>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</si>
  <si>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</si>
  <si>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</si>
  <si>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</si>
  <si>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</si>
  <si>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</si>
  <si>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</si>
  <si>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</si>
  <si>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</si>
  <si>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</si>
  <si>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</si>
  <si>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</si>
  <si>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</si>
  <si>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</si>
  <si>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</si>
  <si>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</si>
  <si>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</si>
  <si>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</si>
  <si>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</si>
  <si>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</si>
  <si>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</si>
  <si>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</si>
  <si>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</si>
  <si>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</si>
  <si>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</si>
  <si>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</si>
  <si>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</si>
  <si>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</si>
  <si>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</si>
  <si>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</si>
  <si>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</si>
  <si>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</si>
  <si>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</si>
  <si>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</si>
  <si>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</si>
  <si>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</si>
  <si>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</si>
  <si>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</si>
  <si>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</si>
  <si>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</si>
  <si>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</si>
  <si>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</si>
  <si>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</si>
  <si>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</si>
  <si>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</si>
  <si>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</si>
  <si>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</si>
  <si>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</si>
  <si>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</si>
  <si>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</si>
  <si>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</si>
  <si>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</si>
  <si>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</si>
  <si>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</si>
  <si>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</si>
  <si>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</si>
  <si>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</si>
  <si>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</si>
  <si>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</si>
  <si>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</si>
  <si>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</si>
  <si>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</si>
  <si>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</si>
  <si>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</si>
  <si>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</si>
  <si>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</si>
  <si>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</si>
  <si>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</si>
  <si>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</si>
  <si>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</si>
  <si>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</si>
  <si>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</si>
  <si>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</si>
  <si>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</si>
  <si>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</si>
  <si>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</si>
  <si>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</si>
  <si>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</si>
  <si>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</si>
  <si>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</si>
  <si>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</si>
  <si>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</si>
  <si>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</si>
  <si>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</si>
  <si>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</si>
  <si>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</si>
  <si>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</si>
  <si>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</si>
  <si>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</si>
  <si>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</si>
  <si>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</si>
  <si>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</si>
  <si>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</si>
  <si>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</si>
  <si>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</si>
  <si>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</si>
  <si>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</si>
  <si>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</si>
  <si>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</si>
  <si>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</si>
  <si>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</si>
  <si>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</si>
  <si>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</si>
  <si>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</si>
  <si>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</si>
  <si>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</si>
  <si>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</si>
  <si>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</si>
  <si>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</si>
  <si>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</si>
  <si>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</si>
  <si>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</si>
  <si>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</si>
  <si>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</si>
  <si>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</si>
  <si>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</si>
  <si>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</si>
  <si>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</si>
  <si>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</si>
  <si>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</si>
  <si>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</si>
  <si>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</si>
  <si>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</si>
  <si>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</si>
  <si>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</si>
  <si>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</si>
  <si>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</si>
  <si>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</si>
  <si>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</si>
  <si>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</si>
  <si>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</si>
  <si>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</si>
  <si>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</si>
  <si>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</si>
  <si>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</si>
  <si>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</si>
  <si>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</si>
  <si>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</si>
  <si>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</si>
  <si>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</si>
  <si>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</si>
  <si>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</si>
  <si>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</si>
  <si>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</si>
  <si>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</si>
  <si>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</si>
  <si>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</si>
  <si>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</si>
  <si>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</si>
  <si>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</si>
  <si>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</si>
  <si>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</si>
  <si>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</si>
  <si>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</si>
  <si>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</si>
  <si>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</si>
  <si>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</si>
  <si>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</si>
  <si>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</si>
  <si>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</si>
  <si>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</si>
  <si>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</si>
  <si>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</si>
  <si>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</si>
  <si>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</si>
  <si>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</si>
  <si>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</si>
  <si>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</si>
  <si>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</si>
  <si>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</si>
  <si>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</si>
  <si>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</si>
  <si>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</si>
  <si>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</si>
  <si>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</si>
  <si>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</si>
  <si>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</si>
  <si>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</si>
  <si>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</si>
  <si>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</si>
  <si>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</si>
  <si>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</si>
  <si>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</si>
  <si>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</si>
  <si>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</si>
  <si>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</si>
  <si>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</si>
  <si>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</si>
  <si>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</si>
  <si>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</si>
  <si>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</si>
  <si>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</si>
  <si>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</si>
  <si>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</si>
  <si>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</si>
  <si>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</si>
  <si>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</si>
  <si>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</si>
  <si>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</si>
  <si>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</si>
  <si>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</si>
  <si>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</si>
  <si>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</si>
  <si>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</si>
  <si>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</si>
  <si>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</si>
  <si>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</si>
  <si>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</si>
  <si>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</si>
  <si>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</si>
  <si>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</si>
  <si>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</si>
  <si>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</si>
  <si>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</si>
  <si>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</si>
  <si>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</si>
  <si>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</si>
  <si>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</si>
  <si>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</si>
  <si>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</si>
  <si>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</si>
  <si>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</si>
  <si>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</si>
  <si>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</si>
  <si>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</si>
  <si>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</si>
  <si>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</si>
  <si>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</si>
  <si>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</si>
  <si>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</si>
  <si>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</si>
  <si>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</si>
  <si>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</si>
  <si>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</si>
  <si>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</si>
  <si>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</si>
  <si>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</si>
  <si>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</si>
  <si>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</si>
  <si>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</si>
  <si>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</si>
  <si>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</si>
  <si>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</si>
  <si>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</si>
  <si>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</si>
  <si>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</si>
  <si>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</si>
  <si>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</si>
  <si>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</si>
  <si>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</si>
  <si>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</si>
  <si>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</si>
  <si>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</si>
  <si>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</si>
  <si>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</si>
  <si>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</si>
  <si>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</si>
  <si>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</si>
  <si>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</si>
  <si>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</si>
  <si>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</si>
  <si>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</si>
  <si>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</si>
  <si>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</si>
  <si>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</si>
  <si>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</si>
  <si>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</si>
  <si>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</si>
  <si>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</si>
  <si>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</si>
  <si>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</si>
  <si>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</si>
  <si>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</si>
  <si>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</si>
  <si>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</si>
  <si>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</si>
  <si>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</si>
  <si>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</si>
  <si>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</si>
  <si>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</si>
  <si>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</si>
  <si>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</si>
  <si>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</si>
  <si>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</si>
  <si>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</si>
  <si>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</si>
  <si>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</si>
  <si>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</si>
  <si>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</si>
  <si>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</si>
  <si>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</si>
  <si>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</si>
  <si>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</si>
  <si>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</si>
  <si>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</si>
  <si>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</si>
  <si>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</si>
  <si>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</si>
  <si>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</si>
  <si>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</si>
  <si>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</si>
  <si>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</si>
  <si>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</si>
  <si>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</si>
  <si>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</si>
  <si>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</si>
  <si>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</si>
  <si>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</si>
  <si>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</si>
  <si>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</si>
  <si>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</si>
  <si>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</si>
  <si>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</si>
  <si>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</si>
  <si>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</si>
  <si>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</si>
  <si>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</si>
  <si>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</si>
  <si>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</si>
  <si>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</si>
  <si>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</si>
  <si>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</si>
  <si>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</si>
  <si>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</si>
  <si>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</si>
  <si>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</si>
  <si>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</si>
  <si>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</si>
  <si>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</si>
  <si>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</si>
  <si>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</si>
  <si>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</si>
  <si>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</si>
  <si>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</si>
  <si>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</si>
  <si>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</si>
  <si>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</si>
  <si>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</si>
  <si>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</si>
  <si>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</si>
  <si>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</si>
  <si>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</si>
  <si>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</si>
  <si>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</si>
  <si>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</si>
  <si>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</si>
  <si>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</si>
  <si>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</si>
  <si>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</si>
  <si>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</si>
  <si>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</si>
  <si>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</si>
  <si>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</si>
  <si>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</si>
  <si>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</si>
  <si>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</si>
  <si>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</si>
  <si>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</si>
  <si>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</si>
  <si>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</si>
  <si>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</si>
  <si>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</si>
  <si>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</si>
  <si>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</si>
  <si>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</si>
  <si>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</si>
  <si>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</si>
  <si>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</si>
  <si>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</si>
  <si>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</si>
  <si>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</si>
  <si>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</si>
  <si>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</si>
  <si>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</si>
  <si>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</si>
  <si>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</si>
  <si>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</si>
  <si>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</si>
  <si>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</si>
  <si>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</si>
  <si>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</si>
  <si>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</si>
  <si>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</si>
  <si>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</si>
  <si>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</si>
  <si>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</si>
  <si>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</si>
  <si>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</si>
  <si>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</si>
  <si>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</si>
  <si>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</si>
  <si>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</si>
  <si>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</si>
  <si>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</si>
  <si>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</si>
  <si>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</si>
  <si>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</si>
  <si>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</si>
  <si>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</si>
  <si>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</si>
  <si>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</si>
  <si>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</si>
  <si>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</si>
  <si>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</si>
  <si>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</si>
  <si>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</si>
  <si>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</si>
  <si>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</si>
  <si>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</si>
  <si>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</si>
  <si>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</si>
  <si>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</si>
  <si>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</si>
  <si>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</si>
  <si>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</si>
  <si>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</si>
  <si>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</si>
  <si>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</si>
  <si>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</si>
  <si>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</si>
  <si>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</si>
  <si>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</si>
  <si>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</si>
  <si>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</si>
  <si>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</si>
  <si>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</si>
  <si>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</si>
  <si>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</si>
  <si>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</si>
  <si>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</si>
  <si>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</si>
  <si>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</si>
  <si>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</si>
  <si>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</si>
  <si>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</si>
  <si>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</si>
  <si>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</si>
  <si>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</si>
  <si>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</si>
  <si>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</si>
  <si>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</si>
  <si>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</si>
  <si>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</si>
  <si>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</si>
  <si>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</si>
  <si>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</si>
  <si>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</si>
  <si>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</si>
  <si>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</si>
  <si>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</si>
  <si>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</si>
  <si>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</si>
  <si>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</si>
  <si>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</si>
  <si>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</si>
  <si>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</si>
  <si>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</si>
  <si>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</si>
  <si>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</si>
  <si>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</si>
  <si>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</si>
  <si>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</si>
  <si>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</si>
  <si>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</si>
  <si>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</si>
  <si>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</si>
  <si>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</si>
  <si>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</si>
  <si>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</si>
  <si>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</si>
  <si>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</si>
  <si>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</si>
  <si>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</si>
  <si>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</si>
  <si>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</si>
  <si>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</si>
  <si>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</si>
  <si>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</si>
  <si>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</si>
  <si>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</si>
  <si>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</si>
  <si>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</si>
  <si>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</si>
  <si>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</si>
  <si>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</si>
  <si>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</si>
  <si>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</si>
  <si>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</si>
  <si>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</si>
  <si>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</si>
  <si>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</si>
  <si>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</si>
  <si>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</si>
  <si>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</si>
  <si>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</si>
  <si>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</si>
  <si>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</si>
  <si>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</si>
  <si>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</si>
  <si>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</si>
  <si>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</si>
  <si>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</si>
  <si>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</si>
  <si>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</si>
  <si>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</si>
  <si>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</si>
  <si>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</si>
  <si>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</si>
  <si>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</si>
  <si>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</si>
  <si>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</si>
  <si>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</si>
  <si>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</si>
  <si>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</si>
  <si>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</si>
  <si>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</si>
  <si>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</si>
  <si>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</si>
  <si>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</si>
  <si>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</si>
  <si>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</si>
  <si>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</si>
  <si>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</si>
  <si>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</si>
  <si>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</si>
  <si>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</si>
  <si>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</si>
  <si>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</si>
  <si>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</si>
  <si>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</si>
  <si>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</si>
  <si>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</si>
  <si>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</si>
  <si>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</si>
  <si>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</si>
  <si>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</si>
  <si>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</si>
  <si>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</si>
  <si>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</si>
  <si>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</si>
  <si>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</si>
  <si>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</si>
  <si>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</si>
  <si>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</si>
  <si>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</si>
  <si>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</si>
  <si>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</si>
  <si>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</si>
  <si>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</si>
  <si>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</si>
  <si>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</si>
  <si>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</si>
  <si>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</si>
  <si>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</si>
  <si>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</si>
  <si>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</si>
  <si>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</si>
  <si>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</si>
  <si>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</si>
  <si>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</si>
  <si>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</si>
  <si>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</si>
  <si>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</si>
  <si>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</si>
  <si>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</si>
  <si>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</si>
  <si>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</si>
  <si>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</si>
  <si>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</si>
  <si>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</si>
  <si>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</si>
  <si>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</si>
  <si>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</si>
  <si>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</si>
  <si>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</si>
  <si>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</si>
  <si>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</si>
  <si>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</si>
  <si>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</si>
  <si>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</si>
  <si>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</si>
  <si>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</si>
  <si>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</si>
  <si>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</si>
  <si>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</si>
  <si>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</si>
  <si>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</si>
  <si>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</si>
  <si>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</si>
  <si>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</si>
  <si>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</si>
  <si>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</si>
  <si>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</si>
  <si>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</si>
  <si>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</si>
  <si>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</si>
  <si>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</si>
  <si>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</si>
  <si>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</si>
  <si>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</si>
  <si>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</si>
  <si>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</si>
  <si>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</si>
  <si>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</si>
  <si>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</si>
  <si>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</si>
  <si>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</si>
  <si>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</si>
  <si>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</si>
  <si>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</si>
  <si>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</si>
  <si>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</si>
  <si>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</si>
  <si>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</si>
  <si>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</si>
  <si>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</si>
  <si>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</si>
  <si>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</si>
  <si>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</si>
  <si>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</si>
  <si>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</si>
  <si>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</si>
  <si>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</si>
  <si>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</si>
  <si>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</si>
  <si>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</si>
  <si>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</si>
  <si>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</si>
  <si>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</si>
  <si>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</si>
  <si>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</si>
  <si>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</si>
  <si>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</si>
  <si>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</si>
  <si>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</si>
  <si>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</si>
  <si>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</si>
  <si>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</si>
  <si>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</si>
  <si>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</si>
  <si>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</si>
  <si>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</si>
  <si>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</si>
  <si>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</si>
  <si>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</si>
  <si>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</si>
  <si>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</si>
  <si>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</si>
  <si>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</si>
  <si>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</si>
  <si>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</si>
  <si>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</si>
  <si>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</si>
  <si>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</si>
  <si>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</si>
  <si>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</si>
  <si>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</si>
  <si>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</si>
  <si>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</si>
  <si>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</si>
  <si>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</si>
  <si>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</si>
  <si>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</si>
  <si>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</si>
  <si>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</si>
  <si>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</si>
  <si>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</si>
  <si>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</si>
  <si>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</si>
  <si>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</si>
  <si>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</si>
  <si>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</si>
  <si>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</si>
  <si>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</si>
  <si>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</si>
  <si>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</si>
  <si>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</si>
  <si>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</si>
  <si>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</si>
  <si>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</si>
  <si>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</si>
  <si>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</si>
  <si>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</si>
  <si>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</si>
  <si>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</si>
  <si>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</si>
  <si>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</si>
  <si>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</si>
  <si>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</si>
  <si>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</si>
  <si>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</si>
  <si>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</si>
  <si>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</si>
  <si>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</si>
  <si>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</si>
  <si>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</si>
  <si>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</si>
  <si>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</si>
  <si>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</si>
  <si>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</si>
  <si>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</si>
  <si>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</si>
  <si>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</si>
  <si>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</si>
  <si>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</si>
  <si>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</si>
  <si>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</si>
  <si>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</si>
  <si>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</si>
  <si>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</si>
  <si>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</si>
  <si>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</si>
  <si>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</si>
  <si>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</si>
  <si>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</si>
  <si>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</si>
  <si>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</si>
  <si>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</si>
  <si>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</si>
  <si>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</si>
  <si>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</si>
  <si>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</si>
  <si>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</si>
  <si>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</si>
  <si>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</si>
  <si>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</si>
  <si>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</si>
  <si>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</si>
  <si>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</si>
  <si>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</si>
  <si>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</si>
  <si>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</si>
  <si>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</si>
  <si>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</si>
  <si>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</si>
  <si>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</si>
  <si>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</si>
  <si>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</si>
  <si>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</si>
  <si>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</si>
  <si>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</si>
  <si>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</si>
  <si>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</si>
  <si>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</si>
  <si>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</si>
  <si>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</si>
  <si>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</si>
  <si>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</si>
  <si>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</si>
  <si>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</si>
  <si>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</si>
  <si>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</si>
  <si>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</si>
  <si>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</si>
  <si>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</si>
  <si>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</si>
  <si>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</si>
  <si>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</si>
  <si>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</si>
  <si>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</si>
  <si>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</si>
  <si>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</si>
  <si>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</si>
  <si>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</si>
  <si>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</si>
  <si>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</si>
  <si>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</si>
  <si>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</si>
  <si>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</si>
  <si>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</si>
  <si>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</si>
  <si>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</si>
  <si>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</si>
  <si>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</si>
  <si>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</si>
  <si>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</si>
  <si>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</si>
  <si>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</si>
  <si>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</si>
  <si>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</si>
  <si>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</si>
  <si>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</si>
  <si>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</si>
  <si>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</si>
  <si>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</si>
  <si>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</si>
  <si>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</si>
  <si>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</si>
  <si>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</si>
  <si>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</si>
  <si>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</si>
  <si>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</si>
  <si>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</si>
  <si>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</si>
  <si>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</si>
  <si>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</si>
  <si>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</si>
  <si>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</si>
  <si>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</si>
  <si>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</si>
  <si>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</si>
  <si>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</si>
  <si>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</si>
  <si>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</si>
  <si>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</si>
  <si>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</si>
  <si>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</si>
  <si>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</si>
  <si>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</si>
  <si>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</si>
  <si>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</si>
  <si>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</si>
  <si>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</si>
  <si>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</si>
  <si>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</si>
  <si>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</si>
  <si>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</si>
  <si>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</si>
  <si>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</si>
  <si>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</si>
  <si>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</si>
  <si>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</si>
  <si>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</si>
  <si>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新細明體"/>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</si>
  <si>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</si>
  <si>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</si>
  <si>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</si>
  <si>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</si>
  <si>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</si>
  <si>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</si>
  <si>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</si>
  <si>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</si>
  <si>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</si>
  <si>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</si>
  <si>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</si>
  <si>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</si>
  <si>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</si>
  <si>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</si>
  <si>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</si>
  <si>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</si>
  <si>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</si>
  <si>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</si>
  <si>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</si>
  <si>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</si>
  <si>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</si>
  <si>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</si>
  <si>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</si>
  <si>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</si>
  <si>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</si>
  <si>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</si>
  <si>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</si>
  <si>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</si>
  <si>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</si>
  <si>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</si>
  <si>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</si>
  <si>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</si>
  <si>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</si>
  <si>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</si>
  <si>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</si>
  <si>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</si>
  <si>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</si>
  <si>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</si>
  <si>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</si>
  <si>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</si>
  <si>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</si>
  <si>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</si>
  <si>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</si>
  <si>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</si>
  <si>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</si>
  <si>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</si>
  <si>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</si>
  <si>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</si>
  <si>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</si>
  <si>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</si>
  <si>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</si>
  <si>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</si>
  <si>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</si>
  <si>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</si>
  <si>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</si>
  <si>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</si>
  <si>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</si>
  <si>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</si>
  <si>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</si>
  <si>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</si>
  <si>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</si>
  <si>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</si>
  <si>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</si>
  <si>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</si>
  <si>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</si>
  <si>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</si>
  <si>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</si>
  <si>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</si>
  <si>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</si>
  <si>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</si>
  <si>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</si>
  <si>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</si>
  <si>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</si>
  <si>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</si>
  <si>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</si>
  <si>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</si>
  <si>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</si>
  <si>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</si>
  <si>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</si>
  <si>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</si>
  <si>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</si>
  <si>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</si>
  <si>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</si>
  <si>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</si>
  <si>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</si>
  <si>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</si>
  <si>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</si>
  <si>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</si>
  <si>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</si>
  <si>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</si>
  <si>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</si>
  <si>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</si>
  <si>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</si>
  <si>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</si>
  <si>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</si>
  <si>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</si>
  <si>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</si>
  <si>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</si>
  <si>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</si>
  <si>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</si>
  <si>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</si>
  <si>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</si>
  <si>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</si>
  <si>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</si>
  <si>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</si>
  <si>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</si>
  <si>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</si>
  <si>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</si>
  <si>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</si>
  <si>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</si>
  <si>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</si>
  <si>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</si>
  <si>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</si>
  <si>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</si>
  <si>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</si>
  <si>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</si>
  <si>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</si>
  <si>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</si>
  <si>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</si>
  <si>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</si>
  <si>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</si>
  <si>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</si>
  <si>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</si>
  <si>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</si>
  <si>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</si>
  <si>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</si>
  <si>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</si>
  <si>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</si>
  <si>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</si>
  <si>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</si>
  <si>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</si>
  <si>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</si>
  <si>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</si>
  <si>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</si>
  <si>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</si>
  <si>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</si>
  <si>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</si>
  <si>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</si>
  <si>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</si>
  <si>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</si>
  <si>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</si>
  <si>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</si>
  <si>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</si>
  <si>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</si>
  <si>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</si>
  <si>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</si>
  <si>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</si>
  <si>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</si>
  <si>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</si>
  <si>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</si>
  <si>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</si>
  <si>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</si>
  <si>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</si>
  <si>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</si>
  <si>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</si>
  <si>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</si>
  <si>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</si>
  <si>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</si>
  <si>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</si>
  <si>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</si>
  <si>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</si>
  <si>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</si>
  <si>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</si>
  <si>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</si>
  <si>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</si>
  <si>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</si>
  <si>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</si>
  <si>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</si>
  <si>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</si>
  <si>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</si>
  <si>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</si>
  <si>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</si>
  <si>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</si>
  <si>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</si>
  <si>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</si>
  <si>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</si>
  <si>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</si>
  <si>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</si>
  <si>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</si>
  <si>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</si>
  <si>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</si>
  <si>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</si>
  <si>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</si>
  <si>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</si>
  <si>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</si>
  <si>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</si>
  <si>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</si>
  <si>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</si>
  <si>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</si>
  <si>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</si>
  <si>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</si>
  <si>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</si>
  <si>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</si>
  <si>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</si>
  <si>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</si>
  <si>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</si>
  <si>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</si>
  <si>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</si>
  <si>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</si>
  <si>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</si>
  <si>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</si>
  <si>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</si>
  <si>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</si>
  <si>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</si>
  <si>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</si>
  <si>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</si>
  <si>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</si>
  <si>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</si>
  <si>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</si>
  <si>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</si>
  <si>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</si>
  <si>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</si>
  <si>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</si>
  <si>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</si>
  <si>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</si>
  <si>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</si>
  <si>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</si>
  <si>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</si>
  <si>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</si>
  <si>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</si>
  <si>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</si>
  <si>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</si>
  <si>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</si>
  <si>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</si>
  <si>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</si>
  <si>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</si>
  <si>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</si>
  <si>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</si>
  <si>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</si>
  <si>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</si>
  <si>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</si>
  <si>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</si>
  <si>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</si>
  <si>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</si>
  <si>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</si>
  <si>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</si>
  <si>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</si>
  <si>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</si>
  <si>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</si>
  <si>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</si>
  <si>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</si>
  <si>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</si>
  <si>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</si>
  <si>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</si>
  <si>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</si>
  <si>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</si>
  <si>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</si>
  <si>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</si>
  <si>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</si>
  <si>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</si>
  <si>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</si>
  <si>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</si>
  <si>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</si>
  <si>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</si>
  <si>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</si>
  <si>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</si>
  <si>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</si>
  <si>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</si>
  <si>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</si>
  <si>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</si>
  <si>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</si>
  <si>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</si>
  <si>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</si>
  <si>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</si>
  <si>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</si>
  <si>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</si>
  <si>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</si>
  <si>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</si>
  <si>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</si>
  <si>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</si>
  <si>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</si>
  <si>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</si>
  <si>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</si>
  <si>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</si>
  <si>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</si>
  <si>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</si>
  <si>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</si>
  <si>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</si>
  <si>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</si>
  <si>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</si>
  <si>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</si>
  <si>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</si>
  <si>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</si>
  <si>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</si>
  <si>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</si>
  <si>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</si>
  <si>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</si>
  <si>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</si>
  <si>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</si>
  <si>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</si>
  <si>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</si>
  <si>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</si>
  <si>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</si>
  <si>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</si>
  <si>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</si>
  <si>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</si>
  <si>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</si>
  <si>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</si>
  <si>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</si>
  <si>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</si>
  <si>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</si>
  <si>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</si>
  <si>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</si>
  <si>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</si>
  <si>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</si>
  <si>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</si>
  <si>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</si>
  <si>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</si>
  <si>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</si>
  <si>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</si>
  <si>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</si>
  <si>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</si>
  <si>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</si>
  <si>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</si>
  <si>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</si>
  <si>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</si>
  <si>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</si>
  <si>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</si>
  <si>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</si>
  <si>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</si>
  <si>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</si>
  <si>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</si>
  <si>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</si>
  <si>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</si>
  <si>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</si>
  <si>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</si>
  <si>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</si>
  <si>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</si>
  <si>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</si>
  <si>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</si>
  <si>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</si>
  <si>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</si>
  <si>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</si>
  <si>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</si>
  <si>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</si>
  <si>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</si>
  <si>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</si>
  <si>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</si>
  <si>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</si>
  <si>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</si>
  <si>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</si>
  <si>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</si>
  <si>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</si>
  <si>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</si>
  <si>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</si>
  <si>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</si>
  <si>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</si>
  <si>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</si>
  <si>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</si>
  <si>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</si>
  <si>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</si>
  <si>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</si>
  <si>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</si>
  <si>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</si>
  <si>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</si>
  <si>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</si>
  <si>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</si>
  <si>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</si>
  <si>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</si>
  <si>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</si>
  <si>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</si>
  <si>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</si>
  <si>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</si>
  <si>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</si>
  <si>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</si>
  <si>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</si>
  <si>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</si>
  <si>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</si>
  <si>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</si>
  <si>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</si>
  <si>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</si>
  <si>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</si>
  <si>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</si>
  <si>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</si>
  <si>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</si>
  <si>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</si>
  <si>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</si>
  <si>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</si>
  <si>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</si>
  <si>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</si>
  <si>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</si>
  <si>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</si>
  <si>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</si>
  <si>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</si>
  <si>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</si>
  <si>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</si>
  <si>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</si>
  <si>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</si>
  <si>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</si>
  <si>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</si>
  <si>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</si>
  <si>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</si>
  <si>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</si>
  <si>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</si>
  <si>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</si>
  <si>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</si>
  <si>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</si>
  <si>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</si>
  <si>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</si>
  <si>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</si>
  <si>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</si>
  <si>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</si>
  <si>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</si>
  <si>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</si>
  <si>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</si>
  <si>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</si>
  <si>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</si>
  <si>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</si>
  <si>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</si>
  <si>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</si>
  <si>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</si>
  <si>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</si>
  <si>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</si>
  <si>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</si>
  <si>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</si>
  <si>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</si>
  <si>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</si>
  <si>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</si>
  <si>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</si>
  <si>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</si>
  <si>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</si>
  <si>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</si>
  <si>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</si>
  <si>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</si>
  <si>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</si>
  <si>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</si>
  <si>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</si>
  <si>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</si>
  <si>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</si>
  <si>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</si>
  <si>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</si>
  <si>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</si>
  <si>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</si>
  <si>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</si>
  <si>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</si>
  <si>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</si>
  <si>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</si>
  <si>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</si>
  <si>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</si>
  <si>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</si>
  <si>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</si>
  <si>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</si>
  <si>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</si>
  <si>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</si>
  <si>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</si>
  <si>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</si>
  <si>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</si>
  <si>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</si>
  <si>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</si>
  <si>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</si>
  <si>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</si>
  <si>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</si>
  <si>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</si>
  <si>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</si>
  <si>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</si>
  <si>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</si>
  <si>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</si>
  <si>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</si>
  <si>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</si>
  <si>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</si>
  <si>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</si>
  <si>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</si>
  <si>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</si>
  <si>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</si>
  <si>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</si>
  <si>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</si>
  <si>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</si>
  <si>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</si>
  <si>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</si>
  <si>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</si>
  <si>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</si>
  <si>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</si>
  <si>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</si>
  <si>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</si>
  <si>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</si>
  <si>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</si>
  <si>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</si>
  <si>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</si>
  <si>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</si>
  <si>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</si>
  <si>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</si>
  <si>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</si>
  <si>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</si>
  <si>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</si>
  <si>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</si>
  <si>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</si>
  <si>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</si>
  <si>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</si>
  <si>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</si>
  <si>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</si>
  <si>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</si>
  <si>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</si>
  <si>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</si>
  <si>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</si>
  <si>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</si>
  <si>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</si>
  <si>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</si>
  <si>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</si>
  <si>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</si>
  <si>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</si>
  <si>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</si>
  <si>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</si>
  <si>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</si>
  <si>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</si>
  <si>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</si>
  <si>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</si>
  <si>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</si>
  <si>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</si>
  <si>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</si>
  <si>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</si>
  <si>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</si>
  <si>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</si>
  <si>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</si>
  <si>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</si>
  <si>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</si>
  <si>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</si>
  <si>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</si>
  <si>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</si>
  <si>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</si>
  <si>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</si>
  <si>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</si>
  <si>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</si>
  <si>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</si>
  <si>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</si>
  <si>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</si>
  <si>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</si>
  <si>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</si>
  <si>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</si>
  <si>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</si>
  <si>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</si>
  <si>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</si>
  <si>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</si>
  <si>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</si>
  <si>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</si>
  <si>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</si>
  <si>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</si>
  <si>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</si>
  <si>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</si>
  <si>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</si>
  <si>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</si>
  <si>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</si>
  <si>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</si>
  <si>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</si>
  <si>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</si>
  <si>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</si>
  <si>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</si>
  <si>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</si>
  <si>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</si>
  <si>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</si>
  <si>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</si>
  <si>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</si>
  <si>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</si>
  <si>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</si>
  <si>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</si>
  <si>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</si>
  <si>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</si>
  <si>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</si>
  <si>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</si>
  <si>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</si>
  <si>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</si>
  <si>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</si>
  <si>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</si>
  <si>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</si>
  <si>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</si>
  <si>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</si>
  <si>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</si>
  <si>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</si>
  <si>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</si>
  <si>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</si>
  <si>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</si>
  <si>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</si>
  <si>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</si>
  <si>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</si>
  <si>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</si>
  <si>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</si>
  <si>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</si>
  <si>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</si>
  <si>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</si>
  <si>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</si>
  <si>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</si>
  <si>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</si>
  <si>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</si>
  <si>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</si>
  <si>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</si>
  <si>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</si>
  <si>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</si>
  <si>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</si>
  <si>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</si>
  <si>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</si>
  <si>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</si>
  <si>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</si>
  <si>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</si>
  <si>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</si>
  <si>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</si>
  <si>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</si>
  <si>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</si>
  <si>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</si>
  <si>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</si>
  <si>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</si>
  <si>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</si>
  <si>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</si>
  <si>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</si>
  <si>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</si>
  <si>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</si>
  <si>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</si>
  <si>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</si>
  <si>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</si>
  <si>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</si>
  <si>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</si>
  <si>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</si>
  <si>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</si>
  <si>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</si>
  <si>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</si>
  <si>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</si>
  <si>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</si>
  <si>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</si>
  <si>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</si>
  <si>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</si>
  <si>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</si>
  <si>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</si>
  <si>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</si>
  <si>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</si>
  <si>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</si>
  <si>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</si>
  <si>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</si>
  <si>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</si>
  <si>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</si>
  <si>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</si>
  <si>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</si>
  <si>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</si>
  <si>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</si>
  <si>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</si>
  <si>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</si>
  <si>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</si>
  <si>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</si>
  <si>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</si>
  <si>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</si>
  <si>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</si>
  <si>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</si>
  <si>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</si>
  <si>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</si>
  <si>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</si>
  <si>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</si>
  <si>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</si>
  <si>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</si>
  <si>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</si>
  <si>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</si>
  <si>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</si>
  <si>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</si>
  <si>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</si>
  <si>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</si>
  <si>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</si>
  <si>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</si>
  <si>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</si>
  <si>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</si>
  <si>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</si>
  <si>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</si>
  <si>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</si>
  <si>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</si>
  <si>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</si>
  <si>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</si>
  <si>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</si>
  <si>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</si>
  <si>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</si>
  <si>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</si>
  <si>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</si>
  <si>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</si>
  <si>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</si>
  <si>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</si>
  <si>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</si>
  <si>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</si>
  <si>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</si>
  <si>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</si>
  <si>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</si>
  <si>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</si>
  <si>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</si>
  <si>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</si>
  <si>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</si>
  <si>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</si>
  <si>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</si>
  <si>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</si>
  <si>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</si>
  <si>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</si>
  <si>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</si>
  <si>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</si>
  <si>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</si>
  <si>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</si>
  <si>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</si>
  <si>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</si>
  <si>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</si>
  <si>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</si>
  <si>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</si>
  <si>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</si>
  <si>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</si>
  <si>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</si>
  <si>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</si>
  <si>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</si>
  <si>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</si>
  <si>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</si>
  <si>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</si>
  <si>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</si>
  <si>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</si>
  <si>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</si>
  <si>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</si>
  <si>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</si>
  <si>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</si>
  <si>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</si>
  <si>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</si>
  <si>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</si>
  <si>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</si>
  <si>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</si>
  <si>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</si>
  <si>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</si>
  <si>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</si>
  <si>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</si>
  <si>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</si>
  <si>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</si>
  <si>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</si>
  <si>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</si>
  <si>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</si>
  <si>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</si>
  <si>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</si>
  <si>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</si>
  <si>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</si>
  <si>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</si>
  <si>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</si>
  <si>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</si>
  <si>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</si>
  <si>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</si>
  <si>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南海股份有限公司</t>
    <phoneticPr fontId="102" type="noConversion"/>
  </si>
  <si>
    <t>吳美芳</t>
    <phoneticPr fontId="102" type="noConversion"/>
  </si>
  <si>
    <t>nand.hai@msa.hinet.net</t>
    <phoneticPr fontId="102" type="noConversion"/>
  </si>
  <si>
    <t>王金章</t>
    <phoneticPr fontId="102" type="noConversion"/>
  </si>
  <si>
    <t>同上</t>
    <phoneticPr fontId="102" type="noConversion"/>
  </si>
  <si>
    <t>負責人</t>
    <phoneticPr fontId="102" type="noConversion"/>
  </si>
  <si>
    <t>02-22017125</t>
    <phoneticPr fontId="102" type="noConversion"/>
  </si>
  <si>
    <t>COPPER</t>
    <phoneticPr fontId="102" type="noConversion"/>
  </si>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</sst>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409]mmmm\ d\,\ yyyy;@"/>
    <numFmt numFmtId="181" formatCode="[$-409]d\-mmm\-yyyy;@"/>
    <numFmt numFmtId="182" formatCode="0.0"/>
    <numFmt numFmtId="183" formatCode="_-* #,##0\ &quot;€&quot;_-;\-* #,##0\ &quot;€&quot;_-;_-* &quot;-&quot;\ &quot;€&quot;_-;_-@_-"/>
    <numFmt numFmtId="184" formatCode="_-* #,##0\ _€_-;\-* #,##0\ _€_-;_-* &quot;-&quot;\ _€_-;_-@_-"/>
    <numFmt numFmtId="185" formatCode="_-* #,##0.00\ &quot;€&quot;_-;\-* #,##0.00\ &quot;€&quot;_-;_-* &quot;-&quot;??\ &quot;€&quot;_-;_-@_-"/>
    <numFmt numFmtId="186" formatCode="_-* #,##0.00\ _€_-;\-* #,##0.00\ _€_-;_-* &quot;-&quot;??\ _€_-;_-@_-"/>
    <numFmt numFmtId="187" formatCode="_-&quot;€&quot;\ * #,##0_-;\-&quot;€&quot;\ * #,##0_-;_-&quot;€&quot;\ * &quot;-&quot;_-;_-@_-"/>
    <numFmt numFmtId="188" formatCode="_-&quot;€&quot;\ * #,##0.00_-;\-&quot;€&quot;\ * #,##0.00_-;_-&quot;€&quot;\ * &quot;-&quot;??_-;_-@_-"/>
  </numFmts>
  <fonts count="104">
    <font>
      <sz val="10"/>
      <name val="Verdana"/>
      <family val="2"/>
    </font>
    <font>
      <sz val="11"/>
      <color theme="1"/>
      <name val="新細明體"/>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新細明體"/>
      <family val="3"/>
      <charset val="128"/>
      <scheme val="minor"/>
    </font>
    <font>
      <sz val="11"/>
      <color theme="0"/>
      <name val="新細明體"/>
      <family val="3"/>
      <charset val="128"/>
      <scheme val="minor"/>
    </font>
    <font>
      <sz val="11"/>
      <color rgb="FF9C0006"/>
      <name val="ＭＳ Ｐゴシック"/>
      <family val="3"/>
      <charset val="128"/>
    </font>
    <font>
      <sz val="11"/>
      <color rgb="FF9C0006"/>
      <name val="新細明體"/>
      <family val="3"/>
      <charset val="128"/>
      <scheme val="minor"/>
    </font>
    <font>
      <b/>
      <sz val="11"/>
      <color rgb="FFFA7D00"/>
      <name val="新細明體"/>
      <family val="3"/>
      <charset val="128"/>
      <scheme val="minor"/>
    </font>
    <font>
      <b/>
      <sz val="11"/>
      <color theme="0"/>
      <name val="新細明體"/>
      <family val="3"/>
      <charset val="128"/>
      <scheme val="minor"/>
    </font>
    <font>
      <i/>
      <sz val="11"/>
      <color rgb="FF7F7F7F"/>
      <name val="新細明體"/>
      <family val="3"/>
      <charset val="128"/>
      <scheme val="minor"/>
    </font>
    <font>
      <sz val="11"/>
      <color rgb="FF006100"/>
      <name val="新細明體"/>
      <family val="3"/>
      <charset val="128"/>
      <scheme val="minor"/>
    </font>
    <font>
      <b/>
      <sz val="15"/>
      <color theme="3"/>
      <name val="新細明體"/>
      <family val="3"/>
      <charset val="128"/>
      <scheme val="minor"/>
    </font>
    <font>
      <b/>
      <sz val="13"/>
      <color theme="3"/>
      <name val="新細明體"/>
      <family val="3"/>
      <charset val="128"/>
      <scheme val="minor"/>
    </font>
    <font>
      <b/>
      <sz val="11"/>
      <color theme="3"/>
      <name val="新細明體"/>
      <family val="3"/>
      <charset val="128"/>
      <scheme val="minor"/>
    </font>
    <font>
      <u/>
      <sz val="10"/>
      <color theme="10"/>
      <name val="Arial"/>
      <family val="2"/>
    </font>
    <font>
      <u/>
      <sz val="11"/>
      <color theme="10"/>
      <name val="新細明體"/>
      <family val="3"/>
      <charset val="128"/>
      <scheme val="minor"/>
    </font>
    <font>
      <u/>
      <sz val="12"/>
      <color theme="10"/>
      <name val="新細明體"/>
      <family val="3"/>
      <charset val="128"/>
      <scheme val="minor"/>
    </font>
    <font>
      <sz val="11"/>
      <color rgb="FF3F3F76"/>
      <name val="新細明體"/>
      <family val="3"/>
      <charset val="128"/>
      <scheme val="minor"/>
    </font>
    <font>
      <sz val="11"/>
      <color rgb="FFFA7D00"/>
      <name val="新細明體"/>
      <family val="3"/>
      <charset val="128"/>
      <scheme val="minor"/>
    </font>
    <font>
      <sz val="11"/>
      <color rgb="FF9C6500"/>
      <name val="新細明體"/>
      <family val="3"/>
      <charset val="128"/>
      <scheme val="minor"/>
    </font>
    <font>
      <sz val="10"/>
      <color theme="1"/>
      <name val="ＭＳ Ｐゴシック"/>
      <family val="3"/>
      <charset val="128"/>
    </font>
    <font>
      <sz val="11"/>
      <color theme="1"/>
      <name val="ＭＳ Ｐゴシック"/>
      <family val="3"/>
      <charset val="128"/>
    </font>
    <font>
      <sz val="12"/>
      <color theme="1"/>
      <name val="新細明體"/>
      <family val="3"/>
      <charset val="128"/>
      <scheme val="minor"/>
    </font>
    <font>
      <b/>
      <sz val="11"/>
      <color rgb="FF3F3F3F"/>
      <name val="新細明體"/>
      <family val="3"/>
      <charset val="128"/>
      <scheme val="minor"/>
    </font>
    <font>
      <sz val="18"/>
      <color theme="3"/>
      <name val="新細明體"/>
      <family val="3"/>
      <charset val="128"/>
      <scheme val="major"/>
    </font>
    <font>
      <b/>
      <sz val="11"/>
      <color theme="1"/>
      <name val="新細明體"/>
      <family val="3"/>
      <charset val="128"/>
      <scheme val="minor"/>
    </font>
    <font>
      <sz val="11"/>
      <color rgb="FFFF0000"/>
      <name val="新細明體"/>
      <family val="3"/>
      <charset val="128"/>
      <scheme val="minor"/>
    </font>
    <font>
      <sz val="10"/>
      <color theme="1"/>
      <name val="Verdana"/>
      <family val="2"/>
    </font>
    <font>
      <sz val="10"/>
      <color theme="0" tint="-0.34995574816125979"/>
      <name val="Verdana"/>
      <family val="2"/>
    </font>
    <font>
      <sz val="11"/>
      <name val="新細明體"/>
      <family val="3"/>
      <charset val="128"/>
      <scheme val="minor"/>
    </font>
    <font>
      <sz val="10"/>
      <color rgb="FFFF0000"/>
      <name val="Verdana"/>
      <family val="2"/>
    </font>
    <font>
      <u/>
      <sz val="10"/>
      <color indexed="12"/>
      <name val="新細明體"/>
      <family val="3"/>
      <charset val="128"/>
      <scheme val="major"/>
    </font>
    <font>
      <sz val="10"/>
      <name val="新細明體"/>
      <family val="3"/>
      <charset val="128"/>
      <scheme val="major"/>
    </font>
    <font>
      <u/>
      <sz val="12"/>
      <color indexed="12"/>
      <name val="新細明體"/>
      <family val="3"/>
      <charset val="128"/>
      <scheme val="major"/>
    </font>
    <font>
      <sz val="12"/>
      <name val="新細明體"/>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新細明體"/>
      <family val="3"/>
      <charset val="128"/>
      <scheme val="minor"/>
    </font>
    <font>
      <sz val="12"/>
      <name val="Arial"/>
      <family val="2"/>
    </font>
    <font>
      <sz val="11"/>
      <name val="ＭＳ Ｐゴシック"/>
      <family val="2"/>
    </font>
    <font>
      <sz val="11"/>
      <color rgb="FF000000"/>
      <name val="Calibri"/>
      <family val="2"/>
    </font>
    <font>
      <sz val="11"/>
      <name val="新細明體"/>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9"/>
      <name val="細明體"/>
      <family val="3"/>
      <charset val="136"/>
    </font>
    <font>
      <sz val="12"/>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77" fontId="10" fillId="0" borderId="0" applyFont="0" applyFill="0" applyBorder="0" applyAlignment="0" applyProtection="0"/>
    <xf numFmtId="41" fontId="10" fillId="0" borderId="0" applyFont="0" applyFill="0" applyBorder="0" applyAlignment="0" applyProtection="0"/>
    <xf numFmtId="184"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76" fontId="10" fillId="0" borderId="0" applyFont="0" applyFill="0" applyBorder="0" applyAlignment="0" applyProtection="0"/>
    <xf numFmtId="42" fontId="10" fillId="0" borderId="0" applyFont="0" applyFill="0" applyBorder="0" applyAlignment="0" applyProtection="0"/>
    <xf numFmtId="183" fontId="10" fillId="0" borderId="0" applyFont="0" applyFill="0" applyBorder="0" applyAlignment="0" applyProtection="0"/>
    <xf numFmtId="187"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5" fontId="10" fillId="0" borderId="0" applyFont="0" applyFill="0" applyBorder="0" applyAlignment="0" applyProtection="0"/>
    <xf numFmtId="180"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80" fontId="2" fillId="0" borderId="0"/>
    <xf numFmtId="0" fontId="90" fillId="0" borderId="0"/>
    <xf numFmtId="0" fontId="90" fillId="0" borderId="0"/>
    <xf numFmtId="180"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80" fontId="2" fillId="0" borderId="0"/>
    <xf numFmtId="0" fontId="7" fillId="0" borderId="0"/>
    <xf numFmtId="180" fontId="90" fillId="0" borderId="0"/>
    <xf numFmtId="0" fontId="55" fillId="0" borderId="0"/>
    <xf numFmtId="0" fontId="55" fillId="0" borderId="0"/>
    <xf numFmtId="180" fontId="7" fillId="0" borderId="0"/>
    <xf numFmtId="0" fontId="55" fillId="0" borderId="0"/>
    <xf numFmtId="0" fontId="7" fillId="0" borderId="0"/>
    <xf numFmtId="0" fontId="55" fillId="0" borderId="0"/>
    <xf numFmtId="0" fontId="72" fillId="0" borderId="0">
      <alignment vertical="center"/>
    </xf>
    <xf numFmtId="180"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80" fontId="2" fillId="0" borderId="0"/>
    <xf numFmtId="180"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80" fontId="10" fillId="0" borderId="0"/>
    <xf numFmtId="0" fontId="90" fillId="0" borderId="0"/>
    <xf numFmtId="0" fontId="90" fillId="0" borderId="0"/>
    <xf numFmtId="0" fontId="90" fillId="0" borderId="0"/>
    <xf numFmtId="180"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80"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81"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82"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80"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80" fontId="0" fillId="33" borderId="13" xfId="0" applyNumberFormat="1" applyFill="1" applyBorder="1" applyAlignment="1">
      <alignment vertical="top" wrapText="1"/>
    </xf>
    <xf numFmtId="180" fontId="0" fillId="33" borderId="0" xfId="0" applyNumberFormat="1" applyFill="1"/>
    <xf numFmtId="180" fontId="9" fillId="33" borderId="0" xfId="0" applyNumberFormat="1" applyFont="1" applyFill="1"/>
    <xf numFmtId="180" fontId="14" fillId="33" borderId="0" xfId="0" applyNumberFormat="1" applyFont="1" applyFill="1" applyAlignment="1">
      <alignment horizontal="center" vertical="center" wrapText="1"/>
    </xf>
    <xf numFmtId="180" fontId="11" fillId="33" borderId="0" xfId="0" applyNumberFormat="1" applyFont="1" applyFill="1" applyAlignment="1">
      <alignment horizontal="center" vertical="center"/>
    </xf>
    <xf numFmtId="180" fontId="27" fillId="33" borderId="20" xfId="570" applyNumberFormat="1" applyFont="1" applyFill="1" applyBorder="1" applyAlignment="1">
      <alignment horizontal="center" vertical="center" wrapText="1"/>
    </xf>
    <xf numFmtId="180"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82"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80" fontId="53" fillId="0" borderId="0" xfId="480" applyFont="1" applyAlignment="1">
      <alignment horizontal="left" vertical="top" wrapText="1"/>
    </xf>
    <xf numFmtId="180"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80"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80"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80"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80"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80" fontId="25" fillId="33" borderId="48" xfId="570" applyNumberFormat="1" applyFont="1" applyFill="1" applyBorder="1" applyAlignment="1">
      <alignment horizontal="center" vertical="top" wrapText="1"/>
    </xf>
    <xf numFmtId="180" fontId="25" fillId="33" borderId="49" xfId="570" applyNumberFormat="1" applyFont="1" applyFill="1" applyBorder="1" applyAlignment="1">
      <alignment horizontal="center" vertical="top" wrapText="1"/>
    </xf>
    <xf numFmtId="180"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80" fontId="25" fillId="0" borderId="48" xfId="570" applyNumberFormat="1" applyFont="1" applyBorder="1" applyAlignment="1">
      <alignment horizontal="center" vertical="top" wrapText="1"/>
    </xf>
    <xf numFmtId="180" fontId="25" fillId="0" borderId="49" xfId="570" applyNumberFormat="1" applyFont="1" applyBorder="1" applyAlignment="1">
      <alignment horizontal="center" vertical="top" wrapText="1"/>
    </xf>
    <xf numFmtId="180"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03"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103" fillId="33" borderId="58"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03"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81" fontId="14" fillId="33" borderId="34" xfId="0" applyNumberFormat="1" applyFont="1" applyFill="1" applyBorder="1" applyAlignment="1" applyProtection="1">
      <alignment horizontal="center" wrapText="1"/>
      <protection locked="0"/>
    </xf>
    <xf numFmtId="181"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一般" xfId="0" builtinId="0"/>
    <cellStyle name="一般 7" xfId="588"/>
    <cellStyle name="超連結" xfId="487" builtinId="8"/>
    <cellStyle name="標準 2" xfId="589"/>
    <cellStyle name="標準 2 2" xfId="590"/>
    <cellStyle name="標準 2 3" xfId="591"/>
    <cellStyle name="표준 2" xfId="587"/>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nand.hai@msa.hinet.net"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
      <c r="A4" s="296"/>
      <c r="B4" s="30" t="s">
        <v>820</v>
      </c>
      <c r="C4" s="6"/>
      <c r="D4" s="177"/>
      <c r="E4" s="3"/>
      <c r="F4" s="6"/>
      <c r="G4" s="25"/>
    </row>
    <row r="5" spans="1:7" ht="13.2">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20.399999999999999">
      <c r="A13" s="296"/>
      <c r="B13" s="2">
        <v>1</v>
      </c>
      <c r="C13" s="27" t="s">
        <v>1057</v>
      </c>
      <c r="D13" s="28" t="s">
        <v>847</v>
      </c>
      <c r="E13" s="163" t="s">
        <v>824</v>
      </c>
      <c r="F13" s="163"/>
      <c r="G13" s="25"/>
    </row>
    <row r="14" spans="1:7" ht="30.6">
      <c r="A14" s="296"/>
      <c r="B14" s="2">
        <v>2</v>
      </c>
      <c r="C14" s="27" t="s">
        <v>1057</v>
      </c>
      <c r="D14" s="28" t="s">
        <v>994</v>
      </c>
      <c r="E14" s="163" t="s">
        <v>515</v>
      </c>
      <c r="F14" s="163" t="s">
        <v>516</v>
      </c>
      <c r="G14" s="25"/>
    </row>
    <row r="15" spans="1:7" ht="89.1"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099999999999994"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50000000000001" customHeight="1">
      <c r="A28" s="296"/>
      <c r="B28" s="309"/>
      <c r="C28" s="303"/>
      <c r="D28" s="306"/>
      <c r="E28" s="294"/>
      <c r="F28" s="165" t="s">
        <v>56</v>
      </c>
      <c r="G28" s="25"/>
    </row>
    <row r="29" spans="1:7" ht="74.400000000000006" customHeight="1">
      <c r="A29" s="296"/>
      <c r="B29" s="309"/>
      <c r="C29" s="303"/>
      <c r="D29" s="306"/>
      <c r="E29" s="294"/>
      <c r="F29" s="165" t="s">
        <v>57</v>
      </c>
      <c r="G29" s="25"/>
    </row>
    <row r="30" spans="1:7" ht="62.4"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4" customHeight="1">
      <c r="A33" s="296"/>
      <c r="B33" s="309"/>
      <c r="C33" s="303"/>
      <c r="D33" s="306"/>
      <c r="E33" s="294"/>
      <c r="F33" s="165" t="s">
        <v>61</v>
      </c>
      <c r="G33" s="25"/>
    </row>
    <row r="34" spans="1:7" ht="89.1" customHeight="1">
      <c r="A34" s="296"/>
      <c r="B34" s="309"/>
      <c r="C34" s="303"/>
      <c r="D34" s="306"/>
      <c r="E34" s="294"/>
      <c r="F34" s="165" t="s">
        <v>63</v>
      </c>
      <c r="G34" s="25"/>
    </row>
    <row r="35" spans="1:7" ht="29.1" customHeight="1">
      <c r="A35" s="296"/>
      <c r="B35" s="309"/>
      <c r="C35" s="303"/>
      <c r="D35" s="306"/>
      <c r="E35" s="294"/>
      <c r="F35" s="165" t="s">
        <v>64</v>
      </c>
      <c r="G35" s="25"/>
    </row>
    <row r="36" spans="1:7" ht="112.2">
      <c r="A36" s="296"/>
      <c r="B36" s="310"/>
      <c r="C36" s="304"/>
      <c r="D36" s="307"/>
      <c r="E36" s="295"/>
      <c r="F36" s="166" t="s">
        <v>65</v>
      </c>
      <c r="G36" s="25"/>
    </row>
    <row r="37" spans="1:7" ht="102">
      <c r="A37" s="296"/>
      <c r="B37" s="141">
        <v>3.01</v>
      </c>
      <c r="C37" s="142" t="s">
        <v>66</v>
      </c>
      <c r="D37" s="28" t="s">
        <v>2203</v>
      </c>
      <c r="E37" s="167" t="s">
        <v>1294</v>
      </c>
      <c r="F37" s="168" t="s">
        <v>1396</v>
      </c>
      <c r="G37" s="25"/>
    </row>
    <row r="38" spans="1:7" ht="81.599999999999994">
      <c r="A38" s="296"/>
      <c r="B38" s="141">
        <v>3.02</v>
      </c>
      <c r="C38" s="142" t="s">
        <v>1326</v>
      </c>
      <c r="D38" s="28" t="s">
        <v>2204</v>
      </c>
      <c r="E38" s="167" t="s">
        <v>1341</v>
      </c>
      <c r="F38" s="168" t="s">
        <v>1397</v>
      </c>
      <c r="G38" s="25"/>
    </row>
    <row r="39" spans="1:7" ht="81.599999999999994">
      <c r="A39" s="296"/>
      <c r="B39" s="150">
        <v>4</v>
      </c>
      <c r="C39" s="149" t="s">
        <v>1492</v>
      </c>
      <c r="D39" s="28" t="s">
        <v>2205</v>
      </c>
      <c r="E39" s="27" t="s">
        <v>2151</v>
      </c>
      <c r="F39" s="27" t="s">
        <v>1493</v>
      </c>
      <c r="G39" s="25"/>
    </row>
    <row r="40" spans="1:7" ht="40.799999999999997">
      <c r="A40" s="296"/>
      <c r="B40" s="141">
        <v>4.01</v>
      </c>
      <c r="C40" s="149" t="s">
        <v>1492</v>
      </c>
      <c r="D40" s="28" t="s">
        <v>2207</v>
      </c>
      <c r="E40" s="27" t="s">
        <v>2163</v>
      </c>
      <c r="F40" s="27" t="s">
        <v>2167</v>
      </c>
      <c r="G40" s="25"/>
    </row>
    <row r="41" spans="1:7" ht="40.799999999999997">
      <c r="A41" s="296"/>
      <c r="B41" s="141" t="s">
        <v>2194</v>
      </c>
      <c r="C41" s="149" t="s">
        <v>1492</v>
      </c>
      <c r="D41" s="28" t="s">
        <v>2206</v>
      </c>
      <c r="E41" s="27" t="s">
        <v>2197</v>
      </c>
      <c r="F41" s="27" t="s">
        <v>2195</v>
      </c>
      <c r="G41" s="25"/>
    </row>
    <row r="42" spans="1:7" ht="40.799999999999997">
      <c r="A42" s="296"/>
      <c r="B42" s="141" t="s">
        <v>2228</v>
      </c>
      <c r="C42" s="149" t="s">
        <v>1492</v>
      </c>
      <c r="D42" s="28" t="s">
        <v>2233</v>
      </c>
      <c r="E42" s="27" t="s">
        <v>2196</v>
      </c>
      <c r="F42" s="27" t="s">
        <v>2229</v>
      </c>
      <c r="G42" s="25"/>
    </row>
    <row r="43" spans="1:7" ht="112.2">
      <c r="A43" s="296"/>
      <c r="B43" s="160">
        <v>4.0999999999999996</v>
      </c>
      <c r="C43" s="149" t="s">
        <v>2232</v>
      </c>
      <c r="D43" s="161">
        <v>42867</v>
      </c>
      <c r="E43" s="169" t="s">
        <v>2235</v>
      </c>
      <c r="F43" s="27" t="s">
        <v>2234</v>
      </c>
      <c r="G43" s="25"/>
    </row>
    <row r="44" spans="1:7" ht="71.400000000000006">
      <c r="A44" s="296"/>
      <c r="B44" s="160">
        <v>4.2</v>
      </c>
      <c r="C44" s="149" t="s">
        <v>2232</v>
      </c>
      <c r="D44" s="161">
        <v>42704</v>
      </c>
      <c r="E44" s="169" t="s">
        <v>2431</v>
      </c>
      <c r="F44" s="27" t="s">
        <v>2406</v>
      </c>
      <c r="G44" s="25"/>
    </row>
    <row r="45" spans="1:7" ht="132.6">
      <c r="A45" s="296"/>
      <c r="B45" s="202">
        <v>5</v>
      </c>
      <c r="C45" s="149" t="s">
        <v>2232</v>
      </c>
      <c r="D45" s="161">
        <v>42867</v>
      </c>
      <c r="E45" s="169" t="s">
        <v>12652</v>
      </c>
      <c r="F45" s="27" t="s">
        <v>12374</v>
      </c>
      <c r="G45" s="25"/>
    </row>
    <row r="46" spans="1:7" ht="30.6">
      <c r="A46" s="296"/>
      <c r="B46" s="160">
        <v>5.01</v>
      </c>
      <c r="C46" s="149" t="s">
        <v>2232</v>
      </c>
      <c r="D46" s="161">
        <v>42907</v>
      </c>
      <c r="E46" s="169" t="s">
        <v>15329</v>
      </c>
      <c r="F46" s="27" t="s">
        <v>12374</v>
      </c>
      <c r="G46" s="25"/>
    </row>
    <row r="47" spans="1:7" ht="61.2">
      <c r="A47" s="296"/>
      <c r="B47" s="160">
        <v>5.0999999999999996</v>
      </c>
      <c r="C47" s="149" t="s">
        <v>2232</v>
      </c>
      <c r="D47" s="161">
        <v>43070</v>
      </c>
      <c r="E47" s="169" t="s">
        <v>12862</v>
      </c>
      <c r="F47" s="27" t="s">
        <v>12863</v>
      </c>
      <c r="G47" s="25"/>
    </row>
    <row r="48" spans="1:7" ht="51">
      <c r="A48" s="296"/>
      <c r="B48" s="160">
        <v>5.1100000000000003</v>
      </c>
      <c r="C48" s="149" t="s">
        <v>13097</v>
      </c>
      <c r="D48" s="161">
        <v>43217</v>
      </c>
      <c r="E48" s="169" t="s">
        <v>13199</v>
      </c>
      <c r="F48" s="27" t="s">
        <v>13124</v>
      </c>
      <c r="G48" s="25"/>
    </row>
    <row r="49" spans="1:7" ht="51">
      <c r="A49" s="296"/>
      <c r="B49" s="160">
        <v>5.12</v>
      </c>
      <c r="C49" s="149" t="s">
        <v>13097</v>
      </c>
      <c r="D49" s="161">
        <v>43581</v>
      </c>
      <c r="E49" s="169" t="s">
        <v>13199</v>
      </c>
      <c r="F49" s="27" t="s">
        <v>13741</v>
      </c>
      <c r="G49" s="25"/>
    </row>
    <row r="50" spans="1:7" ht="71.400000000000006">
      <c r="A50" s="296"/>
      <c r="B50" s="202">
        <v>6</v>
      </c>
      <c r="C50" s="149" t="s">
        <v>13097</v>
      </c>
      <c r="D50" s="161">
        <v>43964</v>
      </c>
      <c r="E50" s="169" t="s">
        <v>13953</v>
      </c>
      <c r="F50" s="27" t="s">
        <v>13744</v>
      </c>
      <c r="G50" s="25"/>
    </row>
    <row r="51" spans="1:7" ht="40.799999999999997">
      <c r="A51" s="296"/>
      <c r="B51" s="160">
        <v>6.01</v>
      </c>
      <c r="C51" s="149" t="s">
        <v>13097</v>
      </c>
      <c r="D51" s="161">
        <v>43970</v>
      </c>
      <c r="E51" s="169" t="s">
        <v>15330</v>
      </c>
      <c r="F51" s="169" t="s">
        <v>13744</v>
      </c>
      <c r="G51" s="25"/>
    </row>
    <row r="52" spans="1:7" ht="40.799999999999997">
      <c r="A52" s="296"/>
      <c r="B52" s="160">
        <v>6.1</v>
      </c>
      <c r="C52" s="149" t="s">
        <v>13097</v>
      </c>
      <c r="D52" s="161">
        <v>44314</v>
      </c>
      <c r="E52" s="169" t="s">
        <v>15323</v>
      </c>
      <c r="F52" s="169" t="s">
        <v>14913</v>
      </c>
      <c r="G52" s="25"/>
    </row>
    <row r="53" spans="1:7" ht="40.799999999999997">
      <c r="A53" s="296"/>
      <c r="B53" s="160">
        <v>6.2</v>
      </c>
      <c r="C53" s="149" t="s">
        <v>13097</v>
      </c>
      <c r="D53" s="161">
        <v>44678</v>
      </c>
      <c r="E53" s="169" t="s">
        <v>15323</v>
      </c>
      <c r="F53" s="169" t="s">
        <v>15322</v>
      </c>
      <c r="G53" s="25"/>
    </row>
    <row r="54" spans="1:7" ht="40.799999999999997">
      <c r="A54" s="296"/>
      <c r="B54" s="160">
        <v>6.21</v>
      </c>
      <c r="C54" s="149" t="s">
        <v>13097</v>
      </c>
      <c r="D54" s="161">
        <v>44687</v>
      </c>
      <c r="E54" s="169" t="s">
        <v>15331</v>
      </c>
      <c r="F54" s="169" t="s">
        <v>15322</v>
      </c>
      <c r="G54" s="25"/>
    </row>
    <row r="55" spans="1:7" ht="40.799999999999997">
      <c r="A55" s="296"/>
      <c r="B55" s="160">
        <v>6.22</v>
      </c>
      <c r="C55" s="149" t="s">
        <v>13097</v>
      </c>
      <c r="D55" s="275">
        <v>44692</v>
      </c>
      <c r="E55" s="169" t="s">
        <v>15330</v>
      </c>
      <c r="F55" s="169" t="s">
        <v>15322</v>
      </c>
      <c r="G55" s="25"/>
    </row>
    <row r="56" spans="1:7" ht="51">
      <c r="A56" s="296"/>
      <c r="B56" s="202">
        <v>6.3</v>
      </c>
      <c r="C56" s="149" t="s">
        <v>13097</v>
      </c>
      <c r="D56" s="275">
        <v>45051</v>
      </c>
      <c r="E56" s="169" t="s">
        <v>15590</v>
      </c>
      <c r="F56" s="169" t="s">
        <v>15371</v>
      </c>
      <c r="G56" s="25"/>
    </row>
    <row r="57" spans="1:7" ht="40.799999999999997">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4" customHeight="1">
      <c r="A59" s="296"/>
      <c r="B59" s="202">
        <v>6.5</v>
      </c>
      <c r="C59" s="149" t="s">
        <v>13097</v>
      </c>
      <c r="D59" s="275">
        <v>45772</v>
      </c>
      <c r="E59" s="169" t="s">
        <v>15669</v>
      </c>
      <c r="F59" s="169" t="s">
        <v>15720</v>
      </c>
      <c r="G59" s="25"/>
    </row>
    <row r="60" spans="1:7" ht="13.2" thickBot="1">
      <c r="A60" s="297"/>
      <c r="B60" s="298" t="str">
        <f ca="1">OFFSET(L!$C$1,MATCH("General"&amp;"Cpy",L!$A:$A,0)-1,SL,,)</f>
        <v>© 2025 Responsible Minerals Initiative。保留所有权利。</v>
      </c>
      <c r="C60" s="298"/>
      <c r="D60" s="298"/>
      <c r="E60" s="298"/>
      <c r="F60" s="298"/>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honeticPr fontId="102"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9"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网址：(www.responsiblemineralsinitiative.org) 培训和指导、模板、负责任矿物审验流程合规冶炼厂列表。</v>
      </c>
      <c r="B1" s="100" t="s">
        <v>429</v>
      </c>
    </row>
    <row r="2" spans="1:2" ht="32.4">
      <c r="A2" s="105" t="str">
        <f ca="1">OFFSET(L!$C$1,MATCH("Instructions"&amp;ADDRESS(ROW(),COLUMN(),4),L!$A:$A,0)-1,SL,,)</f>
        <v>介绍</v>
      </c>
      <c r="B2" s="100" t="s">
        <v>1270</v>
      </c>
    </row>
    <row r="3" spans="1:2" ht="129.6">
      <c r="A3" s="102" t="str">
        <f ca="1">OFFSET(L!$C$1,MATCH("Instructions"&amp;ADDRESS(ROW(),COLUMN(),4),L!$A:$A,0)-1,SL,,)</f>
        <v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v>
      </c>
      <c r="B3" s="100" t="s">
        <v>1271</v>
      </c>
    </row>
    <row r="4" spans="1:2" ht="222.6" customHeight="1">
      <c r="A4" s="102" t="str">
        <f ca="1">OFFSET(L!$C$1,MATCH("Instructions"&amp;ADDRESS(ROW(),COLUMN(),4),L!$A:$A,0)-1,SL,,)</f>
        <v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v>
      </c>
      <c r="B4" s="100" t="s">
        <v>1277</v>
      </c>
    </row>
    <row r="5" spans="1:2" ht="16.2">
      <c r="A5" s="106"/>
      <c r="B5" s="100"/>
    </row>
    <row r="6" spans="1:2" ht="32.4">
      <c r="A6" s="105" t="str">
        <f ca="1">OFFSET(L!$C$1,MATCH("Instructions"&amp;ADDRESS(ROW(),COLUMN(),4),L!$A:$A,0)-1,SL,,)</f>
        <v>公司信息的填写说明（第 8 至 22 行）。_x000D_
请仅以英文作答</v>
      </c>
      <c r="B6" s="100" t="s">
        <v>1270</v>
      </c>
    </row>
    <row r="7" spans="1:2" ht="16.2">
      <c r="A7" s="237" t="str">
        <f ca="1">OFFSET(L!$C$1,MATCH("Instructions"&amp;ADDRESS(ROW(),COLUMN(),4),L!$A:$A,0)-1,SL,,)</f>
        <v>注：带星号 (*) 的字段为必填。</v>
      </c>
      <c r="B7" s="100"/>
    </row>
    <row r="8" spans="1:2" ht="16.2">
      <c r="A8" s="102" t="str">
        <f ca="1">OFFSET(L!$C$1,MATCH("Instructions"&amp;ADDRESS(ROW(),COLUMN(),4),L!$A:$A,0)-1,SL,,)</f>
        <v>1. 插入贵公司的法定名称。请勿使用缩写。在此字段中，您可以选择添加其他商业名称、营业名称等。</v>
      </c>
      <c r="B8" s="100"/>
    </row>
    <row r="9" spans="1:2" ht="405.6" customHeight="1">
      <c r="A9" s="146" t="str">
        <f ca="1">OFFSET(L!$C$1,MATCH("Instructions"&amp;ADDRESS(ROW(),COLUMN(),4),L!$A:$A,0)-1,SL,,)</f>
        <v>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v>
      </c>
      <c r="B9" s="100" t="s">
        <v>1269</v>
      </c>
    </row>
    <row r="10" spans="1:2" ht="36" customHeight="1">
      <c r="A10" s="102" t="str">
        <f ca="1">OFFSET(L!$C$1,MATCH("Instructions"&amp;ADDRESS(ROW(),COLUMN(),4),L!$A:$A,0)-1,SL,,)</f>
        <v>3. 插入贵公司的唯一识别序号或编号（DUNS 号码、VAT 号码、客户特定识别码等）</v>
      </c>
      <c r="B10" s="100"/>
    </row>
    <row r="11" spans="1:2" ht="35.25" customHeight="1">
      <c r="A11" s="102" t="str">
        <f ca="1">OFFSET(L!$C$1,MATCH("Instructions"&amp;ADDRESS(ROW(),COLUMN(),4),L!$A:$A,0)-1,SL,,)</f>
        <v>4. 插入唯一识别序号或代码出处（例如“DUNS”、“VAT”、“客户”等）</v>
      </c>
      <c r="B11" s="100"/>
    </row>
    <row r="12" spans="1:2" ht="32.4">
      <c r="A12" s="102" t="str">
        <f ca="1">OFFSET(L!$C$1,MATCH("Instructions"&amp;ADDRESS(ROW(),COLUMN(),4),L!$A:$A,0)-1,SL,,)</f>
        <v>5. 插入贵公司的完整地址（街道、城市、州、国家或地区、邮政编码）。此为必填字段。</v>
      </c>
      <c r="B12" s="100" t="s">
        <v>1270</v>
      </c>
    </row>
    <row r="13" spans="1:2" ht="33.75" customHeight="1">
      <c r="A13" s="102" t="str">
        <f ca="1">OFFSET(L!$C$1,MATCH("Instructions"&amp;ADDRESS(ROW(),COLUMN(),4),L!$A:$A,0)-1,SL,,)</f>
        <v>6. 插入对此申报信息内容负责的联系人姓名。此为必填字段。</v>
      </c>
      <c r="B13" s="100"/>
    </row>
    <row r="14" spans="1:2" ht="16.2">
      <c r="A14" s="102" t="str">
        <f ca="1">OFFSET(L!$C$1,MATCH("Instructions"&amp;ADDRESS(ROW(),COLUMN(),4),L!$A:$A,0)-1,SL,,)</f>
        <v>7. 插入联系人的电子邮件地址。如果没有电子邮件地址，请说明“无”或“不适用”。如留空此字段，会导致此表格出错。此为必填字段。</v>
      </c>
      <c r="B14" s="100"/>
    </row>
    <row r="15" spans="1:2" ht="25.5" customHeight="1">
      <c r="A15" s="102" t="str">
        <f ca="1">OFFSET(L!$C$1,MATCH("Instructions"&amp;ADDRESS(ROW(),COLUMN(),4),L!$A:$A,0)-1,SL,,)</f>
        <v>8. 插入联系人的电话号码。此为必填字段。</v>
      </c>
      <c r="B15" s="100"/>
    </row>
    <row r="16" spans="1:2" ht="16.2">
      <c r="A16" s="102" t="str">
        <f ca="1">OFFSET(L!$C$1,MATCH("Instructions"&amp;ADDRESS(ROW(),COLUMN(),4),L!$A:$A,0)-1,SL,,)</f>
        <v xml:space="preserve">9. 插入负责申报信息内容的人员姓名。授权人可能与联系人不同。请勿填写“相同”或相似信息，而需提供授权人的姓名。此为必填字段。 </v>
      </c>
      <c r="B16" s="100"/>
    </row>
    <row r="17" spans="1:2" ht="16.2">
      <c r="A17" s="102" t="str">
        <f ca="1">OFFSET(L!$C$1,MATCH("Instructions"&amp;ADDRESS(ROW(),COLUMN(),4),L!$A:$A,0)-1,SL,,)</f>
        <v>10. 输入授权人的职位。 此为选填字段。</v>
      </c>
      <c r="B17" s="100"/>
    </row>
    <row r="18" spans="1:2" ht="16.2">
      <c r="A18" s="102" t="str">
        <f ca="1">OFFSET(L!$C$1,MATCH("Instructions"&amp;ADDRESS(ROW(),COLUMN(),4),L!$A:$A,0)-1,SL,,)</f>
        <v>11.  输入授权人的电子邮件地址。如果没有电子邮件地址，请声明“无”或“不适用”。如留空此字段，会导致表格出错。此为必填字段。</v>
      </c>
      <c r="B18" s="100"/>
    </row>
    <row r="19" spans="1:2" ht="16.2">
      <c r="A19" s="102" t="str">
        <f ca="1">OFFSET(L!$C$1,MATCH("Instructions"&amp;ADDRESS(ROW(),COLUMN(),4),L!$A:$A,0)-1,SL,,)</f>
        <v>12. 插入授权人的电话号码。此字段自由选择填写。</v>
      </c>
      <c r="B19" s="100"/>
    </row>
    <row r="20" spans="1:2" ht="33.75" customHeight="1">
      <c r="A20" s="102" t="str">
        <f ca="1">OFFSET(L!$C$1,MATCH("Instructions"&amp;ADDRESS(ROW(),COLUMN(),4),L!$A:$A,0)-1,SL,,)</f>
        <v>13. 请使用“日-月-年”的格式输入申报日期。此为必填字段。</v>
      </c>
      <c r="B20" s="100"/>
    </row>
    <row r="21" spans="1:2" ht="32.4">
      <c r="A21" s="102" t="str">
        <f ca="1">OFFSET(L!$C$1,MATCH("Instructions"&amp;ADDRESS(ROW(),COLUMN(),4),L!$A:$A,0)-1,SL,,)</f>
        <v>14. 例如，用户应将文件名保存为“公司名-日期.xls”（日期格式为年-月-日）。</v>
      </c>
      <c r="B21" s="100" t="s">
        <v>1270</v>
      </c>
    </row>
    <row r="22" spans="1:2" ht="16.2">
      <c r="A22" s="106"/>
      <c r="B22" s="100"/>
    </row>
    <row r="23" spans="1:2" ht="32.4">
      <c r="A23" s="105" t="str">
        <f ca="1">OFFSET(L!$C$1,MATCH("Instructions"&amp;ADDRESS(ROW(),COLUMN(),4),L!$A:$A,0)-1,SL,,)</f>
        <v>八道尽职调查问题的填写指南（第 24 至 71 行）。_x000D_
请仅以英文作答</v>
      </c>
      <c r="B23" s="100" t="s">
        <v>1270</v>
      </c>
    </row>
    <row r="24" spans="1:2" ht="80.400000000000006" customHeight="1">
      <c r="A24" s="102" t="str">
        <f ca="1">OFFSET(L!$C$1,MATCH("Instructions"&amp;ADDRESS(ROW(),COLUMN(),4),L!$A:$A,0)-1,SL,,)</f>
        <v>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v>
      </c>
      <c r="B24" s="100" t="s">
        <v>1273</v>
      </c>
    </row>
    <row r="25" spans="1:2" ht="72" customHeight="1">
      <c r="A25" s="102" t="str">
        <f ca="1">OFFSET(L!$C$1,MATCH("Instructions"&amp;ADDRESS(ROW(),COLUMN(),4),L!$A:$A,0)-1,SL,,)</f>
        <v>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v>
      </c>
      <c r="B25" s="100" t="s">
        <v>1270</v>
      </c>
    </row>
    <row r="26" spans="1:2" ht="280.64999999999998" customHeight="1">
      <c r="A26" s="102" t="str">
        <f ca="1">OFFSET(L!$C$1,MATCH("Instructions"&amp;ADDRESS(ROW(),COLUMN(),4),L!$A:$A,0)-1,SL,,)</f>
        <v>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v>
      </c>
      <c r="B26" s="100" t="s">
        <v>1270</v>
      </c>
    </row>
    <row r="27" spans="1:2" ht="32.4">
      <c r="A27" s="102" t="str">
        <f ca="1">OFFSET(L!$C$1,MATCH("Instructions"&amp;ADDRESS(ROW(),COLUMN(),4),L!$A:$A,0)-1,SL,,)</f>
        <v xml:space="preserve">如果回答为“否”，某些公司需要进一步求证，请在注释栏中详细说明。 </v>
      </c>
      <c r="B27" s="100" t="s">
        <v>1270</v>
      </c>
    </row>
    <row r="28" spans="1:2" ht="247.5" customHeight="1">
      <c r="A28" s="102" t="str">
        <f ca="1">OFFSET(L!$C$1,MATCH("Instructions"&amp;ADDRESS(ROW(),COLUMN(),4),L!$A:$A,0)-1,SL,,)</f>
        <v>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v>
      </c>
      <c r="B28" s="100"/>
    </row>
    <row r="29" spans="1:2" ht="157.35" customHeight="1">
      <c r="A29" s="102" t="str">
        <f ca="1">OFFSET(L!$C$1,MATCH("Instructions"&amp;ADDRESS(ROW(),COLUMN(),4),L!$A:$A,0)-1,SL,,)</f>
        <v>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v>
      </c>
      <c r="B29" s="100" t="s">
        <v>1270</v>
      </c>
    </row>
    <row r="30" spans="1:2" ht="181.65" customHeight="1">
      <c r="A30" s="102" t="str">
        <f ca="1">OFFSET(L!$C$1,MATCH("Instructions"&amp;ADDRESS(ROW(),COLUMN(),4),L!$A:$A,0)-1,SL,,)</f>
        <v>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v>
      </c>
      <c r="B30" s="100"/>
    </row>
    <row r="31" spans="1:2" ht="97.2">
      <c r="A31" s="102" t="str">
        <f ca="1">OFFSET(L!$C$1,MATCH("Instructions"&amp;ADDRESS(ROW(),COLUMN(),4),L!$A:$A,0)-1,SL,,)</f>
        <v>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v>
      </c>
      <c r="B31" s="100" t="s">
        <v>1270</v>
      </c>
    </row>
    <row r="32" spans="1:2" ht="234.6" customHeight="1">
      <c r="A32" s="102" t="str">
        <f ca="1">OFFSET(L!$C$1,MATCH("Instructions"&amp;ADDRESS(ROW(),COLUMN(),4),L!$A:$A,0)-1,SL,,)</f>
        <v>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v>
      </c>
      <c r="B32" s="100" t="s">
        <v>1273</v>
      </c>
    </row>
    <row r="33" spans="1:2" ht="48.6">
      <c r="A33" s="102" t="str">
        <f ca="1">OFFSET(L!$C$1,MATCH("Instructions"&amp;ADDRESS(ROW(),COLUMN(),4),L!$A:$A,0)-1,SL,,)</f>
        <v>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v>
      </c>
      <c r="B33" s="100"/>
    </row>
    <row r="34" spans="1:2" ht="32.4">
      <c r="A34" s="102" t="str">
        <f ca="1">OFFSET(L!$C$1,MATCH("Instructions"&amp;ADDRESS(ROW(),COLUMN(),4),L!$A:$A,0)-1,SL,,)</f>
        <v>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v>
      </c>
      <c r="B34" s="100" t="s">
        <v>1270</v>
      </c>
    </row>
    <row r="35" spans="1:2" ht="21" customHeight="1">
      <c r="A35" s="102" t="str">
        <f ca="1">OFFSET(L!$C$1,MATCH("Instructions"&amp;ADDRESS(ROW(),COLUMN(),4),L!$A:$A,0)-1,SL,,)</f>
        <v>在注释部分提供您的意见，以进一步说明您的回答。</v>
      </c>
      <c r="B35" s="100"/>
    </row>
    <row r="36" spans="1:2" ht="16.2">
      <c r="A36" s="106"/>
      <c r="B36" s="100"/>
    </row>
    <row r="37" spans="1:2" ht="32.4">
      <c r="A37" s="105" t="str">
        <f ca="1">OFFSET(L!$C$1,MATCH("Instructions"&amp;ADDRESS(ROW(),COLUMN(),4),L!$A:$A,0)-1,SL,,)</f>
        <v>完成问题 A 至 H 的说明（第 75 至 89 行）。如果问题 1 和 2 就任何金属的回答为“是”，必须回答问题 A 至 H。_x000D_
请仅以英文作答</v>
      </c>
      <c r="B37" s="100" t="s">
        <v>1270</v>
      </c>
    </row>
    <row r="38" spans="1:2" ht="145.80000000000001">
      <c r="A38" s="102" t="str">
        <f ca="1">OFFSET(L!$C$1,MATCH("Instructions"&amp;ADDRESS(ROW(),COLUMN(),4),L!$A:$A,0)-1,SL,,)</f>
        <v>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v>
      </c>
      <c r="B38" s="100" t="s">
        <v>1272</v>
      </c>
    </row>
    <row r="39" spans="1:2" ht="48.6">
      <c r="A39" s="102" t="str">
        <f ca="1">OFFSET(L!$C$1,MATCH("Instructions"&amp;ADDRESS(ROW(),COLUMN(),4),L!$A:$A,0)-1,SL,,)</f>
        <v>A. 这是披露公司是否具有负责任矿产采购政策的申报。请以“是”或“否”来回答此问题。须在问题注释字段提供说明。_x000D_
_x000D_
此问题必须作答。</v>
      </c>
      <c r="B39" s="100"/>
    </row>
    <row r="40" spans="1:2" ht="65.400000000000006" customHeight="1">
      <c r="A40" s="102" t="str">
        <f ca="1">OFFSET(L!$C$1,MATCH("Instructions"&amp;ADDRESS(ROW(),COLUMN(),4),L!$A:$A,0)-1,SL,,)</f>
        <v>B. 这是披露公司的负责任矿产采购政策是否可在公司网站上获取的申报。请以“是”或“否”来回答此问题。如果回答“是”，用户应当在问题注释字段指出 URL。_x000D_
_x000D_
此问题必须作答。</v>
      </c>
      <c r="B40" s="100"/>
    </row>
    <row r="41" spans="1:2" ht="81">
      <c r="A41" s="102" t="str">
        <f ca="1">OFFSET(L!$C$1,MATCH("Instructions"&amp;ADDRESS(ROW(),COLUMN(),4),L!$A:$A,0)-1,SL,,)</f>
        <v>C. 此申报是要确定公司要求直接供应商从经过验证的无冲突矿产的冶炼厂处采购 3TG。请以“是”或“否”来回答此问题。须在问题注释字段提供说明。_x000D_
_x000D_
此问题必须作答。</v>
      </c>
      <c r="B41" s="100" t="s">
        <v>1275</v>
      </c>
    </row>
    <row r="42" spans="1:2" ht="129.6">
      <c r="A42" s="102" t="str">
        <f ca="1">OFFSET(L!$C$1,MATCH("Instructions"&amp;ADDRESS(ROW(),COLUMN(),4),L!$A:$A,0)-1,SL,,)</f>
        <v>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v>
      </c>
      <c r="B42" s="100" t="s">
        <v>1273</v>
      </c>
    </row>
    <row r="43" spans="1:2" ht="129.6">
      <c r="A43" s="102" t="str">
        <f ca="1">OFFSET(L!$C$1,MATCH("Instructions"&amp;ADDRESS(ROW(),COLUMN(),4),L!$A:$A,0)-1,SL,,)</f>
        <v>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v>
      </c>
      <c r="B43" s="100" t="s">
        <v>1274</v>
      </c>
    </row>
    <row r="44" spans="1:2" ht="113.4">
      <c r="A44" s="102" t="str">
        <f ca="1">OFFSET(L!$C$1,MATCH("Instructions"&amp;ADDRESS(ROW(),COLUMN(),4),L!$A:$A,0)-1,SL,,)</f>
        <v>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v>
      </c>
      <c r="B44" s="100" t="s">
        <v>1270</v>
      </c>
    </row>
    <row r="45" spans="1:2" ht="129.6">
      <c r="A45" s="102" t="str">
        <f ca="1">OFFSET(L!$C$1,MATCH("Instructions"&amp;ADDRESS(ROW(),COLUMN(),4),L!$A:$A,0)-1,SL,,)</f>
        <v>G. 此问题是要披露公司是否受 SEC 规则规限。请以“是”或“否”来回答此问题。须在问题注释字段提供说明。此问题必须作答。要了解更多信息，请参见 www.sec.gov。</v>
      </c>
      <c r="B45" s="100" t="s">
        <v>1271</v>
      </c>
    </row>
    <row r="46" spans="1:2" ht="85.5" customHeight="1">
      <c r="A46" s="102" t="str">
        <f ca="1">OFFSET(L!$C$1,MATCH("Instructions"&amp;ADDRESS(ROW(),COLUMN(),4),L!$A:$A,0)-1,SL,,)</f>
        <v>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v>
      </c>
      <c r="B46" s="100" t="s">
        <v>1270</v>
      </c>
    </row>
    <row r="47" spans="1:2" ht="16.2">
      <c r="A47" s="106"/>
      <c r="B47" s="100"/>
    </row>
    <row r="48" spans="1:2" ht="32.4">
      <c r="A48" s="105" t="str">
        <f ca="1">OFFSET(L!$C$1,MATCH("Instructions"&amp;ADDRESS(ROW(),COLUMN(),4),L!$A:$A,0)-1,SL,,)</f>
        <v>冶炼厂列表选项卡的填写说明。请仅以英文作答</v>
      </c>
      <c r="B48" s="100" t="s">
        <v>1270</v>
      </c>
    </row>
    <row r="49" spans="1:2" ht="22.5" customHeight="1">
      <c r="A49" s="237" t="str">
        <f ca="1">OFFSET(L!$C$1,MATCH("Instructions"&amp;ADDRESS(ROW(),COLUMN(),4),L!$A:$A,0)-1,SL,,)</f>
        <v>注：带星号 (*) 列表示必填字段。</v>
      </c>
      <c r="B49" s="100"/>
    </row>
    <row r="50" spans="1:2" ht="64.8">
      <c r="A50" s="102" t="str">
        <f ca="1">OFFSET(L!$C$1,MATCH("Instructions"&amp;ADDRESS(ROW(),COLUMN(),4),L!$A:$A,0)-1,SL,,)</f>
        <v>此模板允许使用冶炼厂查找来识别具体的冶炼厂。必须按从左到右的顺序填写 B 列和 C 列，以使用冶炼厂查找功能。_x000D_
对于各金属/冶炼厂/国家或地区组合，应使用分割线。</v>
      </c>
      <c r="B50" s="100" t="s">
        <v>1269</v>
      </c>
    </row>
    <row r="51" spans="1:2" ht="51" customHeight="1">
      <c r="A51" s="102" t="str">
        <f ca="1">OFFSET(L!$C$1,MATCH("Instructions"&amp;ADDRESS(ROW(),COLUMN(),4),L!$A:$A,0)-1,SL,,)</f>
        <v>1. 冶炼厂识别输入列 - 如果您知道冶炼厂识别号码，请在 A 列输入号码（B、C、E、F、G、I 和 J 列将自动填入）。A 列不会自动填入。</v>
      </c>
      <c r="B51" s="100" t="s">
        <v>1270</v>
      </c>
    </row>
    <row r="52" spans="1:2" ht="44.4" customHeight="1">
      <c r="A52" s="102" t="str">
        <f ca="1">OFFSET(L!$C$1,MATCH("Instructions"&amp;ADDRESS(ROW(),COLUMN(),4),L!$A:$A,0)-1,SL,,)</f>
        <v>2. 金属 (*) - 在下拉菜单中，选择正在输入信息的冶炼厂所提炼的金属。 此为必填字段。</v>
      </c>
      <c r="B52" s="100"/>
    </row>
    <row r="53" spans="1:2" ht="78.900000000000006" customHeight="1">
      <c r="A53" s="156" t="str">
        <f ca="1">OFFSET(L!$C$1,MATCH("Instructions"&amp;ADDRESS(ROW(),COLUMN(),4),L!$A:$A,0)-1,SL,,)</f>
        <v>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v>
      </c>
      <c r="B53" s="100" t="s">
        <v>1270</v>
      </c>
    </row>
    <row r="54" spans="1:2" ht="64.8">
      <c r="A54" s="102" t="str">
        <f ca="1">OFFSET(L!$C$1,MATCH("Instructions"&amp;ADDRESS(ROW(),COLUMN(),4),L!$A:$A,0)-1,SL,,)</f>
        <v>4. 冶炼厂名称 (1) - 如果选择 C 列中的冶炼厂名称，请填写冶炼厂的名称。如果选择 C 列中的“冶炼厂未列出”，此字段将自动填入。此为必填字段。</v>
      </c>
      <c r="B54" s="100" t="s">
        <v>1269</v>
      </c>
    </row>
    <row r="55" spans="1:2" ht="81">
      <c r="A55" s="102" t="str">
        <f ca="1">OFFSET(L!$C$1,MATCH("Instructions"&amp;ADDRESS(ROW(),COLUMN(),4),L!$A:$A,0)-1,SL,,)</f>
        <v>5. 冶炼厂所在国家或地区 (*) - 如果选择 C 列中的冶炼厂名称，此字段会自动填入。如果选择 C 列中的“冶炼厂未列出”，请使用下拉菜单，选择冶炼厂所在国家或地区。此为必填字段。</v>
      </c>
      <c r="B55" s="100" t="s">
        <v>1275</v>
      </c>
    </row>
    <row r="56" spans="1:2" ht="64.8">
      <c r="A56" s="102" t="str">
        <f ca="1">OFFSET(L!$C$1,MATCH("Instructions"&amp;ADDRESS(ROW(),COLUMN(),4),L!$A:$A,0)-1,SL,,)</f>
        <v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v>
      </c>
      <c r="B56" s="100" t="s">
        <v>1269</v>
      </c>
    </row>
    <row r="57" spans="1:2" ht="64.8">
      <c r="A57" s="102" t="str">
        <f ca="1">OFFSET(L!$C$1,MATCH("Instructions"&amp;ADDRESS(ROW(),COLUMN(),4),L!$A:$A,0)-1,SL,,)</f>
        <v xml:space="preserve">7. 冶炼厂识别号码 - F 列包括所有的冶炼厂识别号码。 如果在 C 列中使用下拉框选择冶炼厂名称，此字段会自动填入。 </v>
      </c>
      <c r="B57" s="100" t="s">
        <v>1269</v>
      </c>
    </row>
    <row r="58" spans="1:2" ht="64.8">
      <c r="A58" s="102" t="str">
        <f ca="1">OFFSET(L!$C$1,MATCH("Instructions"&amp;ADDRESS(ROW(),COLUMN(),4),L!$A:$A,0)-1,SL,,)</f>
        <v>8. 冶炼厂所在街道 - 提供冶炼厂所在街道的名称。此为选填字段。</v>
      </c>
      <c r="B58" s="100" t="s">
        <v>1269</v>
      </c>
    </row>
    <row r="59" spans="1:2" ht="32.4">
      <c r="A59" s="102" t="str">
        <f ca="1">OFFSET(L!$C$1,MATCH("Instructions"&amp;ADDRESS(ROW(),COLUMN(),4),L!$A:$A,0)-1,SL,,)</f>
        <v>9. 冶炼厂所在城市 - 提供冶炼厂所在城市的名称。此为选填字段。</v>
      </c>
      <c r="B59" s="100" t="s">
        <v>1270</v>
      </c>
    </row>
    <row r="60" spans="1:2" ht="45" customHeight="1">
      <c r="A60" s="102" t="str">
        <f ca="1">OFFSET(L!$C$1,MATCH("Instructions"&amp;ADDRESS(ROW(),COLUMN(),4),L!$A:$A,0)-1,SL,,)</f>
        <v>10. 冶炼厂地点：州/省（如适用）- 提供冶炼厂所在的州/省。此为选填字段。</v>
      </c>
      <c r="B60" s="100" t="s">
        <v>1273</v>
      </c>
    </row>
    <row r="61" spans="1:2" ht="113.4">
      <c r="A61" s="102" t="str">
        <f ca="1">OFFSET(L!$C$1,MATCH("Instructions"&amp;ADDRESS(ROW(),COLUMN(),4),L!$A:$A,0)-1,SL,,)</f>
        <v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v>
      </c>
      <c r="B61" s="100" t="s">
        <v>1273</v>
      </c>
    </row>
    <row r="62" spans="1:2" ht="64.8">
      <c r="A62" s="102" t="str">
        <f ca="1">OFFSET(L!$C$1,MATCH("Instructions"&amp;ADDRESS(ROW(),COLUMN(),4),L!$A:$A,0)-1,SL,,)</f>
        <v xml:space="preserve">12. 冶炼厂联系人电子邮件 - 填写被确定为冶炼厂联系人的电子邮件。例如： John.Smith@SmelterXXX.com。填写此字段栏前，请阅读冶炼厂联系人姓名填写指引。 </v>
      </c>
      <c r="B62" s="100" t="s">
        <v>1269</v>
      </c>
    </row>
    <row r="63" spans="1:2" ht="125.4" customHeight="1">
      <c r="A63" s="102" t="str">
        <f ca="1">OFFSET(L!$C$1,MATCH("Instructions"&amp;ADDRESS(ROW(),COLUMN(),4),L!$A:$A,0)-1,SL,,)</f>
        <v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v>
      </c>
      <c r="B63" s="100" t="s">
        <v>1269</v>
      </c>
    </row>
    <row r="64" spans="1:2" ht="136.35" customHeight="1">
      <c r="A64" s="102" t="str">
        <f ca="1">OFFSET(L!$C$1,MATCH("Instructions"&amp;ADDRESS(ROW(),COLUMN(),4),L!$A:$A,0)-1,SL,,)</f>
        <v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v>
      </c>
      <c r="B64" s="100"/>
    </row>
    <row r="65" spans="1:2" ht="81">
      <c r="A65" s="102" t="str">
        <f ca="1">OFFSET(L!$C$1,MATCH("Instructions"&amp;ADDRESS(ROW(),COLUMN(),4),L!$A:$A,0)-1,SL,,)</f>
        <v>15. 表明冶炼厂是否仅从回收料或报废料资源中获取冶炼过程的来料。此为选答问题。本问题允许的回答包括：_x000D_
_x000D_
- 是_x000D_
- 否_x000D_
- 未知</v>
      </c>
      <c r="B65" s="100"/>
    </row>
    <row r="66" spans="1:2" ht="110.25" customHeight="1">
      <c r="A66" s="102" t="str">
        <f ca="1">OFFSET(L!$C$1,MATCH("Instructions"&amp;ADDRESS(ROW(),COLUMN(),4),L!$A:$A,0)-1,SL,,)</f>
        <v>16. 注释 - 无格式限制的文字栏，可输入有关冶炼厂的任何意见。例如：冶炼厂正在被 YYY 公司收购</v>
      </c>
      <c r="B66" s="100"/>
    </row>
    <row r="67" spans="1:2" ht="16.2">
      <c r="A67" s="107"/>
      <c r="B67" s="100"/>
    </row>
    <row r="68" spans="1:2" ht="34.5" customHeight="1">
      <c r="A68" s="105" t="str">
        <f ca="1">OFFSET(L!$C$1,MATCH("Instructions"&amp;ADDRESS(ROW(),COLUMN(),4),L!$A:$A,0)-1,SL,,)</f>
        <v>条款及细则</v>
      </c>
      <c r="B68" s="100"/>
    </row>
    <row r="69" spans="1:2" ht="16.2">
      <c r="A69" s="107"/>
      <c r="B69" s="100"/>
    </row>
    <row r="70" spans="1:2" ht="80.400000000000006" customHeight="1">
      <c r="A70" s="105" t="str">
        <f ca="1">OFFSET(L!$C$1,MATCH("Instructions"&amp;ADDRESS(ROW(),COLUMN(),4),L!$A:$A,0)-1,SL,,)</f>
        <v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v>
      </c>
      <c r="B70" s="100" t="s">
        <v>1270</v>
      </c>
    </row>
    <row r="71" spans="1:2" ht="93.6" customHeight="1">
      <c r="A71" s="237" t="str">
        <f ca="1">OFFSET(L!$C$1,MATCH("Instructions"&amp;ADDRESS(ROW(),COLUMN(),4),L!$A:$A,0)-1,SL,,)</f>
        <v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v>
      </c>
      <c r="B71" s="100" t="s">
        <v>1276</v>
      </c>
    </row>
    <row r="72" spans="1:2" ht="155.4" customHeight="1">
      <c r="A72" s="237" t="str">
        <f ca="1">OFFSET(L!$C$1,MATCH("Instructions"&amp;ADDRESS(ROW(),COLUMN(),4),L!$A:$A,0)-1,SL,,)</f>
        <v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v>
      </c>
      <c r="B72" s="100" t="s">
        <v>1274</v>
      </c>
    </row>
    <row r="73" spans="1:2" ht="81">
      <c r="A73" s="237" t="str">
        <f ca="1">OFFSET(L!$C$1,MATCH("Instructions"&amp;ADDRESS(ROW(),COLUMN(),4),L!$A:$A,0)-1,SL,,)</f>
        <v>如果此条款及细则的某个条款部分在法律下无效或不可执行，被视为无效的部分应仅限于该无效或不能强制执行的部份，而不以任何方式影响到条款及细则的其余条款。</v>
      </c>
      <c r="B73" s="100" t="s">
        <v>1275</v>
      </c>
    </row>
    <row r="74" spans="1:2" ht="32.4">
      <c r="A74" s="102"/>
      <c r="B74" s="100" t="s">
        <v>428</v>
      </c>
    </row>
    <row r="75" spans="1:2" ht="16.2">
      <c r="A75" s="102" t="str">
        <f ca="1">OFFSET(L!$C$1,MATCH("General"&amp;"Cpy",L!$A:$A,0)-1,SL,,)</f>
        <v>© 2025 Responsible Minerals Initiative。保留所有权利。</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phoneticPr fontId="102" type="noConversion"/>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6" activePane="bottomLeft" state="frozen"/>
      <selection activeCell="A4" sqref="A4"/>
      <selection pane="bottomLeft" activeCell="B3" sqref="B3"/>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物品</v>
      </c>
      <c r="C2" s="137" t="str">
        <f ca="1">OFFSET(L!$C$1,MATCH("Definitions"&amp;ADDRESS(ROW(),COLUMN(),4),L!$A:$A,0)-1,SL,,)</f>
        <v>定义</v>
      </c>
      <c r="D2" s="321"/>
      <c r="E2" s="101"/>
    </row>
    <row r="3" spans="1:5" ht="63.9" customHeight="1">
      <c r="A3" s="74"/>
      <c r="B3" s="63" t="str">
        <f ca="1">OFFSET(L!$C$1,MATCH("Definitions"&amp;ADDRESS(ROW(),COLUMN(),4),L!$A:$A,0)-1,SL,,)</f>
        <v>3TG 是钽 (Tantalum)、锡 (Tin)、钨 (Tungsten)、金 (Gold) 的缩写</v>
      </c>
      <c r="C3" s="63" t="str">
        <f ca="1">OFFSET(L!$C$1,MATCH("Definitions"&amp;ADDRESS(ROW(),COLUMN(),4),L!$A:$A,0)-1,SL,,)</f>
        <v>钽、锡、钨、金</v>
      </c>
      <c r="D3" s="321"/>
      <c r="E3" s="100" t="s">
        <v>1278</v>
      </c>
    </row>
    <row r="4" spans="1:5" ht="63.75" customHeight="1">
      <c r="A4" s="74"/>
      <c r="B4" s="63" t="str">
        <f ca="1">OFFSET(L!$C$1,MATCH("Definitions"&amp;ADDRESS(ROW(),COLUMN(),4),L!$A:$A,0)-1,SL,,)</f>
        <v>授权人</v>
      </c>
      <c r="C4" s="63" t="str">
        <f ca="1">OFFSET(L!$C$1,MATCH("Definitions"&amp;ADDRESS(ROW(),COLUMN(),4),L!$A:$A,0)-1,SL,,)</f>
        <v xml:space="preserve">此字段定义负责申报内容的人员。授权人可能与联络人不同。请勿填写“相同”或相似信息，需提供授权人的姓名。 </v>
      </c>
      <c r="D4" s="321"/>
      <c r="E4" s="100"/>
    </row>
    <row r="5" spans="1:5" ht="32.4">
      <c r="A5" s="74"/>
      <c r="B5" s="63" t="str">
        <f ca="1">OFFSET(L!$C$1,MATCH("Definitions"&amp;ADDRESS(ROW(),COLUMN(),4),L!$A:$A,0)-1,SL,,)</f>
        <v>受冲突影响和高风险地区 (CAHRA)</v>
      </c>
      <c r="C5" s="63" t="str">
        <f ca="1">OFFSET(L!$C$1,MATCH("Definitions"&amp;ADDRESS(ROW(),COLUMN(),4),L!$A:$A,0)-1,SL,,)</f>
        <v>受冲突影响和高风险的地区是处于武装冲突状态的地区，脆弱的冲突后地区以及治理和安全薄弱或根本不存在的地区，例如失败的国家，广泛而系统地违反国际法的地区，包括侵犯人权行为。</v>
      </c>
      <c r="D5" s="321"/>
      <c r="E5" s="100"/>
    </row>
    <row r="6" spans="1:5" ht="151.35" customHeight="1">
      <c r="A6" s="74"/>
      <c r="B6" s="63" t="str">
        <f ca="1">OFFSET(L!$C$1,MATCH("Definitions"&amp;ADDRESS(ROW(),COLUMN(),4),L!$A:$A,0)-1,SL,,)</f>
        <v xml:space="preserve">冲突矿产 </v>
      </c>
      <c r="C6" s="63" t="str">
        <f ca="1">OFFSET(L!$C$1,MATCH("Definitions"&amp;ADDRESS(ROW(),COLUMN(),4),L!$A:$A,0)-1,SL,,)</f>
        <v>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v>
      </c>
      <c r="D6" s="321"/>
      <c r="E6" s="100" t="s">
        <v>1279</v>
      </c>
    </row>
    <row r="7" spans="1:5" ht="105.6" customHeight="1">
      <c r="A7" s="74"/>
      <c r="B7" s="63" t="str">
        <f ca="1">OFFSET(L!$C$1,MATCH("Definitions"&amp;ADDRESS(ROW(),COLUMN(),4),L!$A:$A,0)-1,SL,,)</f>
        <v>指明国家或地区</v>
      </c>
      <c r="C7" s="63" t="str">
        <f ca="1">OFFSET(L!$C$1,MATCH("Definitions"&amp;ADDRESS(ROW(),COLUMN(),4),L!$A:$A,0)-1,SL,,)</f>
        <v>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v>
      </c>
      <c r="D7" s="321"/>
      <c r="E7" s="100" t="s">
        <v>1279</v>
      </c>
    </row>
    <row r="8" spans="1:5" ht="145.80000000000001">
      <c r="A8" s="74"/>
      <c r="B8" s="63" t="str">
        <f ca="1">OFFSET(L!$C$1,MATCH("Definitions"&amp;ADDRESS(ROW(),COLUMN(),4),L!$A:$A,0)-1,SL,,)</f>
        <v xml:space="preserve">申报范围或种类 </v>
      </c>
      <c r="C8" s="63" t="str">
        <f ca="1">OFFSET(L!$C$1,MATCH("Definitions"&amp;ADDRESS(ROW(),COLUMN(),4),L!$A:$A,0)-1,SL,,)</f>
        <v>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v>
      </c>
      <c r="D8" s="321"/>
      <c r="E8" s="100" t="s">
        <v>1282</v>
      </c>
    </row>
    <row r="9" spans="1:5" ht="64.8">
      <c r="A9" s="74"/>
      <c r="B9" s="63" t="str">
        <f ca="1">OFFSET(L!$C$1,MATCH("Definitions"&amp;ADDRESS(ROW(),COLUMN(),4),L!$A:$A,0)-1,SL,,)</f>
        <v>多德-弗兰克</v>
      </c>
      <c r="C9" s="63" t="str">
        <f ca="1">OFFSET(L!$C$1,MATCH("Definitions"&amp;ADDRESS(ROW(),COLUMN(),4),L!$A:$A,0)-1,SL,,)</f>
        <v>2010 年，美国通过立法《多德-弗兰克华尔街金融改革与消费者保护法》(Dodd-Frank Wall Street Reform and Consumer Protection Act) 第 1502 条（简称“多德-弗兰克”）                                  (http://www.sec.gov/about/laws/wallstreetreform-cpa.pdf)</v>
      </c>
      <c r="D9" s="321"/>
      <c r="E9" s="100" t="s">
        <v>1279</v>
      </c>
    </row>
    <row r="10" spans="1:5" ht="48.6">
      <c r="A10" s="74"/>
      <c r="B10" s="63" t="str">
        <f ca="1">OFFSET(L!$C$1,MATCH("Definitions"&amp;ADDRESS(ROW(),COLUMN(),4),L!$A:$A,0)-1,SL,,)</f>
        <v>刚果民主共和国</v>
      </c>
      <c r="C10" s="63" t="str">
        <f ca="1">OFFSET(L!$C$1,MATCH("Definitions"&amp;ADDRESS(ROW(),COLUMN(),4),L!$A:$A,0)-1,SL,,)</f>
        <v>刚果民主共和国</v>
      </c>
      <c r="D10" s="321"/>
      <c r="E10" s="100" t="s">
        <v>1278</v>
      </c>
    </row>
    <row r="11" spans="1:5" ht="48.6" hidden="1">
      <c r="A11" s="74"/>
      <c r="B11" s="63" t="str">
        <f ca="1">OFFSET(L!$C$1,MATCH("Definitions"&amp;ADDRESS(ROW(),COLUMN(),4),L!$A:$A,0)-1,SL,,)</f>
        <v>刚果民主共和国无冲突的冲突矿产</v>
      </c>
      <c r="C11" s="63" t="str">
        <f ca="1">OFFSET(L!$C$1,MATCH("Definitions"&amp;ADDRESS(ROW(),COLUMN(),4),L!$A:$A,0)-1,SL,,)</f>
        <v>产品不含能直接或间直资助和受益于刚果民主共和国或毗邻国家内武装组织的物质成分。资料来源：2010 年，美国通过立法《多德-弗兰克华尔街金融改革与消费者保护法》第 1502 条 (http://www.sec.gov/about/laws/wallstreetreform-cpa.pdf)</v>
      </c>
      <c r="D11" s="321"/>
      <c r="E11" s="100" t="s">
        <v>1278</v>
      </c>
    </row>
    <row r="12" spans="1:5" ht="48.6">
      <c r="A12" s="74"/>
      <c r="B12" s="63" t="str">
        <f ca="1">OFFSET(L!$C$1,MATCH("Definitions"&amp;ADDRESS(ROW(),COLUMN(),4),L!$A:$A,0)-1,SL,,)</f>
        <v>金精炼厂（冶炼厂）</v>
      </c>
      <c r="C12" s="63" t="str">
        <f ca="1">OFFSET(L!$C$1,MATCH("Definitions"&amp;ADDRESS(ROW(),COLUMN(),4),L!$A:$A,0)-1,SL,,)</f>
        <v>金精炼是指一种从黄金和含金量低的物料中提炼出纯度达 99.5% 或更高的黄金的冶金操作。请参考负责任矿物审验流程中的审核标准，了解对这类型金属的完整描述：https://www.responsiblemineralsinitiative.org/minerals-due-diligence/standards/。</v>
      </c>
      <c r="D12" s="321"/>
      <c r="E12" s="100" t="s">
        <v>1278</v>
      </c>
    </row>
    <row r="13" spans="1:5" ht="107.25" customHeight="1">
      <c r="A13" s="74"/>
      <c r="B13" s="63" t="str">
        <f ca="1">OFFSET(L!$C$1,MATCH("Definitions"&amp;ADDRESS(ROW(),COLUMN(),4),L!$A:$A,0)-1,SL,,)</f>
        <v>独立的第三方审核机构</v>
      </c>
      <c r="C13" s="63" t="str">
        <f ca="1">OFFSET(L!$C$1,MATCH("Definitions"&amp;ADDRESS(ROW(),COLUMN(),4),L!$A:$A,0)-1,SL,,)</f>
        <v>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v>
      </c>
      <c r="D13" s="321"/>
      <c r="E13" s="100" t="s">
        <v>1280</v>
      </c>
    </row>
    <row r="14" spans="1:5" ht="162">
      <c r="A14" s="74"/>
      <c r="B14" s="63" t="str">
        <f ca="1">OFFSET(L!$C$1,MATCH("Definitions"&amp;ADDRESS(ROW(),COLUMN(),4),L!$A:$A,0)-1,SL,,)</f>
        <v>有意添加</v>
      </c>
      <c r="C14" s="63" t="str">
        <f ca="1">OFFSET(L!$C$1,MATCH("Definitions"&amp;ADDRESS(ROW(),COLUMN(),4),L!$A:$A,0)-1,SL,,)</f>
        <v>“有意添加”通常指故在产品生命周期的一个或多个阶段中使用的旨在赋予特定属性、反应或质量的物质。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v>
      </c>
      <c r="D14" s="321"/>
      <c r="E14" s="100" t="s">
        <v>1278</v>
      </c>
    </row>
    <row r="15" spans="1:5" ht="81">
      <c r="A15" s="74"/>
      <c r="B15" s="63" t="str">
        <f ca="1">OFFSET(L!$C$1,MATCH("Definitions"&amp;ADDRESS(ROW(),COLUMN(),4),L!$A:$A,0)-1,SL,,)</f>
        <v>IPC</v>
      </c>
      <c r="C15" s="63" t="str">
        <f ca="1">OFFSET(L!$C$1,MATCH("Definitions"&amp;ADDRESS(ROW(),COLUMN(),4),L!$A:$A,0)-1,SL,,)</f>
        <v>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v>
      </c>
      <c r="D15" s="321"/>
      <c r="E15" s="100" t="s">
        <v>1278</v>
      </c>
    </row>
    <row r="16" spans="1:5" ht="48.6">
      <c r="A16" s="74"/>
      <c r="B16" s="63" t="str">
        <f ca="1">OFFSET(L!$C$1,MATCH("Definitions"&amp;ADDRESS(ROW(),COLUMN(),4),L!$A:$A,0)-1,SL,,)</f>
        <v>IPC-1755 冲突矿产数据交换标准</v>
      </c>
      <c r="C16" s="63" t="str">
        <f ca="1">OFFSET(L!$C$1,MATCH("Definitions"&amp;ADDRESS(ROW(),COLUMN(),4),L!$A:$A,0)-1,SL,,)</f>
        <v xml:space="preserve">此 IPC 标准要求供应商与其客户交换冲突矿产的信息。为迎合大范围成员的需要，此标准对单一申报中的产品范围的要求是相当灵活的。 故此标准不能作为合规的指引。 </v>
      </c>
      <c r="D16" s="321"/>
      <c r="E16" s="100" t="s">
        <v>1278</v>
      </c>
    </row>
    <row r="17" spans="1:5" ht="129.6">
      <c r="A17" s="74"/>
      <c r="B17" s="63" t="str">
        <f ca="1">OFFSET(L!$C$1,MATCH("Definitions"&amp;ADDRESS(ROW(),COLUMN(),4),L!$A:$A,0)-1,SL,,)</f>
        <v>产品功能需要</v>
      </c>
      <c r="C17" s="63" t="str">
        <f ca="1">OFFSET(L!$C$1,MATCH("Definitions"&amp;ADDRESS(ROW(),COLUMN(),4),L!$A:$A,0)-1,SL,,)</f>
        <v>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v>
      </c>
      <c r="D17" s="321"/>
      <c r="E17" s="100" t="s">
        <v>1278</v>
      </c>
    </row>
    <row r="18" spans="1:5" ht="97.2">
      <c r="A18" s="74"/>
      <c r="B18" s="63" t="str">
        <f ca="1">OFFSET(L!$C$1,MATCH("Definitions"&amp;ADDRESS(ROW(),COLUMN(),4),L!$A:$A,0)-1,SL,,)</f>
        <v>产品生产需要</v>
      </c>
      <c r="C18" s="63" t="str">
        <f ca="1">OFFSET(L!$C$1,MATCH("Definitions"&amp;ADDRESS(ROW(),COLUMN(),4),L!$A:$A,0)-1,SL,,)</f>
        <v>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v>
      </c>
      <c r="D18" s="321"/>
      <c r="E18" s="100" t="s">
        <v>1278</v>
      </c>
    </row>
    <row r="19" spans="1:5" ht="48.6">
      <c r="A19" s="74"/>
      <c r="B19" s="63" t="str">
        <f ca="1">OFFSET(L!$C$1,MATCH("Definitions"&amp;ADDRESS(ROW(),COLUMN(),4),L!$A:$A,0)-1,SL,,)</f>
        <v>经济合作与发展组织（Organization for Economic Co-operation and Development，OECD）</v>
      </c>
      <c r="C19" s="63" t="str">
        <f ca="1">OFFSET(L!$C$1,MATCH("Definitions"&amp;ADDRESS(ROW(),COLUMN(),4),L!$A:$A,0)-1,SL,,)</f>
        <v>经济合作与发展组织</v>
      </c>
      <c r="D19" s="321"/>
      <c r="E19" s="100"/>
    </row>
    <row r="20" spans="1:5" ht="16.2">
      <c r="A20" s="74"/>
      <c r="B20" s="63" t="str">
        <f ca="1">OFFSET(L!$C$1,MATCH("Definitions"&amp;ADDRESS(ROW(),COLUMN(),4),L!$A:$A,0)-1,SL,,)</f>
        <v>产品</v>
      </c>
      <c r="C20" s="63" t="str">
        <f ca="1">OFFSET(L!$C$1,MATCH("Definitions"&amp;ADDRESS(ROW(),COLUMN(),4),L!$A:$A,0)-1,SL,,)</f>
        <v xml:space="preserve">公司的产品或成品是指在制造生产阶段或最后完成阶段的物料或物品，并且已可以交付或销售给客户。 </v>
      </c>
      <c r="D20" s="321"/>
      <c r="E20" s="100"/>
    </row>
    <row r="21" spans="1:5" ht="32.4">
      <c r="A21" s="74"/>
      <c r="B21" s="63" t="str">
        <f ca="1">OFFSET(L!$C$1,MATCH("Definitions"&amp;ADDRESS(ROW(),COLUMN(),4),L!$A:$A,0)-1,SL,,)</f>
        <v>责任商业联盟（Responsible Business Alliance，RBA）</v>
      </c>
      <c r="C21" s="63" t="str">
        <f ca="1">OFFSET(L!$C$1,MATCH("Definitions"&amp;ADDRESS(ROW(),COLUMN(),4),L!$A:$A,0)-1,SL,,)</f>
        <v>责任商业联盟 (www.responsiblebusiness.org)</v>
      </c>
      <c r="D21" s="321"/>
      <c r="E21" s="100"/>
    </row>
    <row r="22" spans="1:5" ht="106.5" customHeight="1">
      <c r="A22" s="74"/>
      <c r="B22" s="63" t="str">
        <f ca="1">OFFSET(L!$C$1,MATCH("Definitions"&amp;ADDRESS(ROW(),COLUMN(),4),L!$A:$A,0)-1,SL,,)</f>
        <v>回收或废料源</v>
      </c>
      <c r="C22" s="63" t="str">
        <f ca="1">OFFSET(L!$C$1,MATCH("Definitions"&amp;ADDRESS(ROW(),COLUMN(),4),L!$A:$A,0)-1,SL,,)</f>
        <v>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v>
      </c>
      <c r="D22" s="321"/>
      <c r="E22" s="100"/>
    </row>
    <row r="23" spans="1:5" ht="48.6">
      <c r="A23" s="74"/>
      <c r="B23" s="63" t="str">
        <f ca="1">OFFSET(L!$C$1,MATCH("Definitions"&amp;ADDRESS(ROW(),COLUMN(),4),L!$A:$A,0)-1,SL,,)</f>
        <v>负责任矿物审验流程 (RMAP)</v>
      </c>
      <c r="C23" s="63" t="str">
        <f ca="1">OFFSET(L!$C$1,MATCH("Definitions"&amp;ADDRESS(ROW(),COLUMN(),4),L!$A:$A,0)-1,SL,,)</f>
        <v>负责任矿物审验流程 (RMAP) 是由责任商业联盟 (RBA) 所制定，用于提高公司对金属责任采购进行查证的能力。有关 RMAP 的更多信息，请访问 http://www.responsiblemineralsinitiative.org/responsible-minerals-assurance-process/。</v>
      </c>
      <c r="D23" s="321"/>
      <c r="E23" s="100"/>
    </row>
    <row r="24" spans="1:5" ht="168" customHeight="1">
      <c r="A24" s="74"/>
      <c r="B24" s="63" t="str">
        <f ca="1">OFFSET(L!$C$1,MATCH("Definitions"&amp;ADDRESS(ROW(),COLUMN(),4),L!$A:$A,0)-1,SL,,)</f>
        <v>负责任矿物计划</v>
      </c>
      <c r="C24" s="63" t="str">
        <f ca="1">OFFSET(L!$C$1,MATCH("Definitions"&amp;ADDRESS(ROW(),COLUMN(),4),L!$A:$A,0)-1,SL,,)</f>
        <v>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v>
      </c>
      <c r="D24" s="321"/>
      <c r="E24" s="100"/>
    </row>
    <row r="25" spans="1:5" ht="177.6" customHeight="1">
      <c r="A25" s="74"/>
      <c r="B25" s="63" t="str">
        <f ca="1">OFFSET(L!$C$1,MATCH("Definitions"&amp;ADDRESS(ROW(),COLUMN(),4),L!$A:$A,0)-1,SL,,)</f>
        <v>无冲突冶炼厂计划合规冶炼厂列表</v>
      </c>
      <c r="C25" s="63" t="str">
        <f ca="1">OFFSET(L!$C$1,MATCH("Definitions"&amp;ADDRESS(ROW(),COLUMN(),4),L!$A:$A,0)-1,SL,,)</f>
        <v>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v>
      </c>
      <c r="D25" s="321"/>
      <c r="E25" s="100" t="s">
        <v>1278</v>
      </c>
    </row>
    <row r="26" spans="1:5" ht="81">
      <c r="A26" s="74"/>
      <c r="B26" s="63" t="str">
        <f ca="1">OFFSET(L!$C$1,MATCH("Definitions"&amp;ADDRESS(ROW(),COLUMN(),4),L!$A:$A,0)-1,SL,,)</f>
        <v>证券交易委员会 (SEC)</v>
      </c>
      <c r="C26" s="63" t="str">
        <f ca="1">OFFSET(L!$C$1,MATCH("Definitions"&amp;ADDRESS(ROW(),COLUMN(),4),L!$A:$A,0)-1,SL,,)</f>
        <v>美国证券交易委员会 (www.sec.gov)</v>
      </c>
      <c r="D26" s="321"/>
      <c r="E26" s="100" t="s">
        <v>1280</v>
      </c>
    </row>
    <row r="27" spans="1:5" ht="48.6">
      <c r="A27" s="74"/>
      <c r="B27" s="63" t="str">
        <f ca="1">OFFSET(L!$C$1,MATCH("Definitions"&amp;ADDRESS(ROW(),COLUMN(),4),L!$A:$A,0)-1,SL,,)</f>
        <v>冶炼厂</v>
      </c>
      <c r="C27" s="63" t="str">
        <f ca="1">OFFSET(L!$C$1,MATCH("Definitions"&amp;ADDRESS(ROW(),COLUMN(),4),L!$A:$A,0)-1,SL,,)</f>
        <v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v>
      </c>
      <c r="D27" s="321"/>
      <c r="E27" s="100" t="s">
        <v>1278</v>
      </c>
    </row>
    <row r="28" spans="1:5" ht="64.8">
      <c r="A28" s="74"/>
      <c r="B28" s="63" t="str">
        <f ca="1">OFFSET(L!$C$1,MATCH("Definitions"&amp;ADDRESS(ROW(),COLUMN(),4),L!$A:$A,0)-1,SL,,)</f>
        <v>冶炼厂识别序号</v>
      </c>
      <c r="C28" s="63" t="str">
        <f ca="1">OFFSET(L!$C$1,MATCH("Definitions"&amp;ADDRESS(ROW(),COLUMN(),4),L!$A:$A,0)-1,SL,,)</f>
        <v>负责任矿物计划 (RMI) 会编发独一无二的识别号码给由供应链成员申报上来的冶炼厂或精炼厂，无论其是否已确认过符合负责任矿物审验流程 (RMAP) 中审核标准所定义冶炼厂的物征。</v>
      </c>
      <c r="D28" s="321"/>
      <c r="E28" s="100" t="s">
        <v>1279</v>
      </c>
    </row>
    <row r="29" spans="1:5" ht="81">
      <c r="A29" s="74"/>
      <c r="B29" s="63" t="str">
        <f ca="1">OFFSET(L!$C$1,MATCH("Definitions"&amp;ADDRESS(ROW(),COLUMN(),4),L!$A:$A,0)-1,SL,,)</f>
        <v>钽 (Ta) 冶炼厂</v>
      </c>
      <c r="C29" s="63" t="str">
        <f ca="1">OFFSET(L!$C$1,MATCH("Definitions"&amp;ADDRESS(ROW(),COLUMN(),4),L!$A:$A,0)-1,SL,,)</f>
        <v>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v>
      </c>
      <c r="D29" s="321"/>
      <c r="E29" s="100" t="s">
        <v>1280</v>
      </c>
    </row>
    <row r="30" spans="1:5" ht="135" customHeight="1">
      <c r="A30" s="74"/>
      <c r="B30" s="63" t="str">
        <f ca="1">OFFSET(L!$C$1,MATCH("Definitions"&amp;ADDRESS(ROW(),COLUMN(),4),L!$A:$A,0)-1,SL,,)</f>
        <v>锡 (Sn) 冶炼厂</v>
      </c>
      <c r="C30" s="63" t="str">
        <f ca="1">OFFSET(L!$C$1,MATCH("Definitions"&amp;ADDRESS(ROW(),COLUMN(),4),L!$A:$A,0)-1,SL,,)</f>
        <v>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v>
      </c>
      <c r="D30" s="321"/>
      <c r="E30" s="100" t="s">
        <v>1281</v>
      </c>
    </row>
    <row r="31" spans="1:5" ht="132.9" customHeight="1">
      <c r="A31" s="74"/>
      <c r="B31" s="63" t="str">
        <f ca="1">OFFSET(L!$C$1,MATCH("Definitions"&amp;ADDRESS(ROW(),COLUMN(),4),L!$A:$A,0)-1,SL,,)</f>
        <v>钨 (W) 冶炼厂</v>
      </c>
      <c r="C31" s="63" t="str">
        <f ca="1">OFFSET(L!$C$1,MATCH("Definitions"&amp;ADDRESS(ROW(),COLUMN(),4),L!$A:$A,0)-1,SL,,)</f>
        <v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v>
      </c>
      <c r="D31" s="321"/>
      <c r="E31" s="100"/>
    </row>
    <row r="32" spans="1:5" ht="16.2">
      <c r="A32" s="74"/>
      <c r="B32" s="320" t="str">
        <f ca="1">OFFSET(L!$C$1,MATCH("General"&amp;"Cpy",L!$A:$A,0)-1,SL,,)</f>
        <v>© 2025 Responsible Minerals Initiative。保留所有权利。</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honeticPr fontId="102"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B5" zoomScalePageLayoutView="70" workbookViewId="0">
      <selection activeCell="D71" sqref="D71:E71"/>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8.90625" hidden="1" customWidth="1"/>
  </cols>
  <sheetData>
    <row r="1" spans="1:34" ht="16.8" thickTop="1">
      <c r="A1" s="358"/>
      <c r="B1" s="359"/>
      <c r="C1" s="359"/>
      <c r="D1" s="359"/>
      <c r="E1" s="359"/>
      <c r="F1" s="359"/>
      <c r="G1" s="359"/>
      <c r="H1" s="359"/>
      <c r="I1" s="359"/>
      <c r="J1" s="359"/>
      <c r="K1" s="360"/>
      <c r="L1" s="100"/>
      <c r="P1" s="3"/>
      <c r="Q1" s="3"/>
      <c r="R1" s="3"/>
      <c r="S1" s="3"/>
      <c r="T1" s="3"/>
      <c r="U1" s="3"/>
      <c r="V1" s="3"/>
      <c r="W1" s="3"/>
      <c r="X1" s="3"/>
      <c r="Y1" s="3"/>
      <c r="Z1" s="3"/>
      <c r="AA1" s="3"/>
      <c r="AB1" s="3"/>
      <c r="AC1" s="3"/>
      <c r="AD1" s="3"/>
      <c r="AE1" s="3"/>
      <c r="AF1" s="3"/>
      <c r="AG1" s="3"/>
      <c r="AH1" s="3"/>
    </row>
    <row r="2" spans="1:34" ht="82.35" customHeight="1">
      <c r="A2" s="34"/>
      <c r="B2" s="136"/>
      <c r="C2" s="35"/>
      <c r="D2" s="361" t="str">
        <f ca="1">OFFSET(L!$C$1,MATCH("Declaration"&amp;ADDRESS(ROW(),COLUMN(),4),L!$A:$A,0)-1,SL,,)</f>
        <v>Conflict Minerals Reporting Template (CMRT)</v>
      </c>
      <c r="E2" s="362"/>
      <c r="F2" s="362"/>
      <c r="G2" s="362"/>
      <c r="H2" s="362"/>
      <c r="I2" s="362"/>
      <c r="J2" s="363"/>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13214</v>
      </c>
      <c r="E3" s="3"/>
      <c r="F3" s="371"/>
      <c r="G3" s="371"/>
      <c r="H3" s="371"/>
      <c r="I3" s="152"/>
      <c r="J3" s="138" t="s">
        <v>15733</v>
      </c>
      <c r="K3" s="36"/>
      <c r="L3" s="100"/>
      <c r="P3" s="45">
        <f>MATCH($D$3,LN,0)</f>
        <v>2</v>
      </c>
    </row>
    <row r="4" spans="1:34" ht="16.2">
      <c r="A4" s="34"/>
      <c r="B4" s="367" t="str">
        <f ca="1">OFFSET(L!$C$1,MATCH("Declaration"&amp;ADDRESS(ROW(),COLUMN(),4),L!$A:$A,0)-1,SL,,)</f>
        <v>此填写此报告的目的是收集在产品中所用锡、钽、钨、黄金等金属的采购信息。</v>
      </c>
      <c r="C4" s="367"/>
      <c r="D4" s="367"/>
      <c r="E4" s="367"/>
      <c r="F4" s="367"/>
      <c r="G4" s="367"/>
      <c r="H4" s="367"/>
      <c r="I4" s="372">
        <f ca="1">OFFSET(L!$C$1,MATCH("Declaration"&amp;ADDRESS(ROW(),COLUMN(),4),L!$A:$A,0)-1,SL,,)</f>
        <v>0</v>
      </c>
      <c r="J4" s="372"/>
      <c r="K4" s="36"/>
      <c r="L4" s="115"/>
      <c r="P4" s="3"/>
      <c r="Q4" s="3"/>
      <c r="R4" s="3"/>
      <c r="S4" s="3"/>
      <c r="T4" s="3"/>
      <c r="U4" s="3"/>
      <c r="V4" s="3"/>
      <c r="W4" s="3"/>
      <c r="X4" s="3"/>
      <c r="Y4" s="3"/>
      <c r="Z4" s="3"/>
      <c r="AA4" s="3"/>
      <c r="AB4" s="3"/>
      <c r="AC4" s="3"/>
      <c r="AD4" s="3"/>
      <c r="AE4" s="3"/>
      <c r="AF4" s="3"/>
      <c r="AG4" s="3"/>
      <c r="AH4" s="3"/>
    </row>
    <row r="5" spans="1:34" ht="16.2">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7" t="str">
        <f ca="1">OFFSET(L!$C$1,MATCH("Declaration"&amp;ADDRESS(ROW(),COLUMN(),4),L!$A:$A,0)-1,SL,,)</f>
        <v>必填字段标记为星号 (*)。参考说明选项卡，获取关于如何答复每个问题的指南。</v>
      </c>
      <c r="C6" s="367"/>
      <c r="D6" s="367"/>
      <c r="E6" s="367"/>
      <c r="F6" s="367"/>
      <c r="G6" s="367"/>
      <c r="H6" s="367"/>
      <c r="I6" s="367"/>
      <c r="J6" s="367"/>
      <c r="K6" s="36"/>
      <c r="L6" s="115" t="s">
        <v>430</v>
      </c>
      <c r="P6" s="3"/>
      <c r="Q6" s="3"/>
      <c r="R6" s="3"/>
      <c r="S6" s="3"/>
      <c r="T6" s="3"/>
      <c r="U6" s="3"/>
      <c r="V6" s="3"/>
      <c r="W6" s="3"/>
      <c r="X6" s="3"/>
      <c r="Y6" s="3"/>
      <c r="Z6" s="3"/>
      <c r="AA6" s="3"/>
      <c r="AB6" s="3"/>
      <c r="AC6" s="3"/>
      <c r="AD6" s="3"/>
      <c r="AE6" s="3"/>
      <c r="AF6" s="3"/>
      <c r="AG6" s="3"/>
      <c r="AH6" s="3"/>
    </row>
    <row r="7" spans="1:34" ht="36.9" customHeight="1">
      <c r="A7" s="34"/>
      <c r="B7" s="376" t="str">
        <f ca="1">OFFSET(L!$C$1,MATCH("Declaration"&amp;ADDRESS(ROW(),COLUMN(),4),L!$A:$A,0)-1,SL,,)</f>
        <v>公司信息</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公司名称 (*)：</v>
      </c>
      <c r="C8" s="76"/>
      <c r="D8" s="364" t="s">
        <v>15817</v>
      </c>
      <c r="E8" s="365"/>
      <c r="F8" s="365"/>
      <c r="G8" s="365"/>
      <c r="H8" s="365"/>
      <c r="I8" s="365"/>
      <c r="J8" s="366"/>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申报范围或种类 (*)：</v>
      </c>
      <c r="C9" s="76"/>
      <c r="D9" s="373"/>
      <c r="E9" s="374"/>
      <c r="F9" s="374"/>
      <c r="G9" s="375"/>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 customHeight="1">
      <c r="A10" s="38"/>
      <c r="B10" s="377" t="str">
        <f ca="1">OFFSET(L!$C$1,MATCH("Declaration"&amp;ADDRESS(ROW(),COLUMN(),4)&amp;LEFT($D$9,1),L!$A:$A,0)-1,SL,,)</f>
        <v>范围描述：</v>
      </c>
      <c r="C10" s="122"/>
      <c r="D10" s="368" t="s">
        <v>15824</v>
      </c>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6.2">
      <c r="A11" s="38"/>
      <c r="B11" s="378"/>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 xml:space="preserve">公司唯一识别信息： </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公司唯一授权识别信息：</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地址：</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联系人姓名 (*)：</v>
      </c>
      <c r="C15" s="77"/>
      <c r="D15" s="353"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电子邮件 - 联系人 (*)：</v>
      </c>
      <c r="C16" s="77"/>
      <c r="D16" s="379" t="s">
        <v>15819</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电话 - 联系人 (*)：</v>
      </c>
      <c r="C17" s="77"/>
      <c r="D17" s="350" t="s">
        <v>15823</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授权人 (*)：</v>
      </c>
      <c r="C18" s="77"/>
      <c r="D18" s="323" t="s">
        <v>15820</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职务 - 授权人：</v>
      </c>
      <c r="C19" s="77"/>
      <c r="D19" s="353"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电子邮件 - 授权人 (*)：</v>
      </c>
      <c r="C20" s="77"/>
      <c r="D20" s="379" t="s">
        <v>15821</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电话 - 授权人：</v>
      </c>
      <c r="C21" s="133"/>
      <c r="D21" s="382" t="s">
        <v>15823</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生效日期 (*)：</v>
      </c>
      <c r="C22" s="78"/>
      <c r="D22" s="385">
        <v>45887</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4"/>
      <c r="E23" s="354"/>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7" t="str">
        <f ca="1">OFFSET(L!$C$1,MATCH("Declaration"&amp;ADDRESS(ROW(),COLUMN(),4),L!$A:$A,0)-1,SL,,)</f>
        <v>根据上述申报范围，回答以下 1 至 8 题</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是否在产品或生产流程中有意添加或使用任何 3TG？(*)</v>
      </c>
      <c r="C25" s="17"/>
      <c r="D25" s="333" t="str">
        <f ca="1">OFFSET(L!$C$1,MATCH("Declaration"&amp;ADDRESS(ROW(),COLUMN(),4),L!$A:$A,0)-1,SL,,)</f>
        <v>回答</v>
      </c>
      <c r="E25" s="333"/>
      <c r="F25" s="18"/>
      <c r="G25" s="44" t="str">
        <f ca="1">OFFSET(L!$C$1,MATCH("Declaration"&amp;ADDRESS(ROW(),COLUMN(),4),L!$A:$A,0)-1,SL,,)</f>
        <v>注释</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钽</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锡</v>
      </c>
      <c r="C27" s="35"/>
      <c r="D27" s="326" t="s">
        <v>476</v>
      </c>
      <c r="E27" s="327"/>
      <c r="F27" s="12"/>
      <c r="G27" s="328"/>
      <c r="H27" s="329"/>
      <c r="I27" s="329"/>
      <c r="J27" s="330"/>
      <c r="K27" s="36"/>
      <c r="L27" s="116"/>
      <c r="P27" s="45" t="str">
        <f>IF(D$27="No","","(*)")</f>
        <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金</v>
      </c>
      <c r="C28" s="35"/>
      <c r="D28" s="326" t="s">
        <v>476</v>
      </c>
      <c r="E28" s="327"/>
      <c r="F28" s="12"/>
      <c r="G28" s="328"/>
      <c r="H28" s="329"/>
      <c r="I28" s="329"/>
      <c r="J28" s="330"/>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钨</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是否有任何 3TG 仍存在于产品中？</v>
      </c>
      <c r="C31" s="10"/>
      <c r="D31" s="335" t="str">
        <f ca="1">D25</f>
        <v>回答</v>
      </c>
      <c r="E31" s="335"/>
      <c r="F31" s="18"/>
      <c r="G31" s="44" t="str">
        <f ca="1">G25</f>
        <v>注释</v>
      </c>
      <c r="H31" s="44"/>
      <c r="I31" s="44"/>
      <c r="J31" s="83"/>
      <c r="K31" s="36"/>
      <c r="L31" s="111" t="s">
        <v>1209</v>
      </c>
      <c r="P31" s="45">
        <f>COUNTIF(D$26:D$29,"No")</f>
        <v>4</v>
      </c>
      <c r="Q31" s="45" t="str">
        <f>IF(P31=4,""," (*)")</f>
        <v/>
      </c>
      <c r="R31" s="3"/>
      <c r="S31" s="3"/>
      <c r="T31" s="3"/>
      <c r="U31" s="3"/>
      <c r="V31" s="3"/>
      <c r="W31" s="3"/>
      <c r="X31" s="3"/>
      <c r="Y31" s="3"/>
      <c r="Z31" s="3"/>
      <c r="AA31" s="3"/>
      <c r="AB31" s="3"/>
      <c r="AC31" s="3"/>
      <c r="AD31" s="3"/>
      <c r="AE31" s="3"/>
      <c r="AF31" s="3"/>
      <c r="AG31" s="3"/>
      <c r="AH31" s="3"/>
    </row>
    <row r="32" spans="1:34" ht="22.2">
      <c r="A32" s="41"/>
      <c r="B32" s="40" t="str">
        <f ca="1">B26</f>
        <v>钽</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锡</v>
      </c>
      <c r="C33" s="10"/>
      <c r="D33" s="326"/>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金</v>
      </c>
      <c r="C34" s="10"/>
      <c r="D34" s="326"/>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钨</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贵公司供应链中的冶炼厂是否从所指明的国家采购 3TG？（有关术语“SEC”，请参见定义选项卡）</v>
      </c>
      <c r="C37" s="10"/>
      <c r="D37" s="335" t="str">
        <f ca="1">D25</f>
        <v>回答</v>
      </c>
      <c r="E37" s="335"/>
      <c r="F37" s="18"/>
      <c r="G37" s="44" t="str">
        <f ca="1">G25</f>
        <v>注释</v>
      </c>
      <c r="H37" s="349"/>
      <c r="I37" s="349"/>
      <c r="J37" s="349"/>
      <c r="K37" s="36"/>
      <c r="L37" s="111" t="s">
        <v>1209</v>
      </c>
      <c r="P37" s="45">
        <f>COUNTIF(D$26:D$29,"No")+COUNTIF(D$32:D$35,"No")</f>
        <v>4</v>
      </c>
      <c r="Q37" s="45" t="str">
        <f>IF(P37&gt;3,""," (*)")</f>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钽</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锡</v>
      </c>
      <c r="C39" s="10"/>
      <c r="D39" s="326"/>
      <c r="E39" s="327"/>
      <c r="F39" s="47"/>
      <c r="G39" s="328"/>
      <c r="H39" s="329"/>
      <c r="I39" s="329"/>
      <c r="J39" s="330"/>
      <c r="K39" s="36"/>
      <c r="L39" s="116"/>
      <c r="P39" s="45" t="str">
        <f>IF((OR(D$27="No",D$33="No")),"","(*)")</f>
        <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金</v>
      </c>
      <c r="C40" s="10"/>
      <c r="D40" s="326"/>
      <c r="E40" s="327"/>
      <c r="F40" s="47"/>
      <c r="G40" s="328"/>
      <c r="H40" s="329"/>
      <c r="I40" s="329"/>
      <c r="J40" s="330"/>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钨</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贵公司供应链中是否有冶炼厂从受冲突影响和高风险地区_x000D_
采购 3TG？</v>
      </c>
      <c r="C43" s="10"/>
      <c r="D43" s="335" t="str">
        <f ca="1">D25</f>
        <v>回答</v>
      </c>
      <c r="E43" s="335"/>
      <c r="F43" s="18"/>
      <c r="G43" s="44" t="str">
        <f ca="1">G25</f>
        <v>注释</v>
      </c>
      <c r="H43" s="44"/>
      <c r="I43" s="44"/>
      <c r="J43" s="83"/>
      <c r="K43" s="36"/>
      <c r="L43" s="111"/>
      <c r="P43" s="45">
        <f>COUNTIF(D$26:D$29,"No")+COUNTIF(D$32:D$35,"No")</f>
        <v>4</v>
      </c>
      <c r="Q43" s="45" t="str">
        <f>IF(P43&gt;3,""," (*)")</f>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钽</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锡</v>
      </c>
      <c r="C45" s="10"/>
      <c r="D45" s="326"/>
      <c r="E45" s="327"/>
      <c r="F45" s="47"/>
      <c r="G45" s="328"/>
      <c r="H45" s="329"/>
      <c r="I45" s="329"/>
      <c r="J45" s="330"/>
      <c r="K45" s="36"/>
      <c r="L45" s="111"/>
      <c r="P45" s="45" t="str">
        <f>IF((OR(D$27="No",D$33="No")),"","(*)")</f>
        <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金</v>
      </c>
      <c r="C46" s="10"/>
      <c r="D46" s="326"/>
      <c r="E46" s="327"/>
      <c r="F46" s="47"/>
      <c r="G46" s="328"/>
      <c r="H46" s="329"/>
      <c r="I46" s="329"/>
      <c r="J46" s="330"/>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钨</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是否 100% 的 3TG（因产品功能或生产而必须使用）来自于回收料或报废料？</v>
      </c>
      <c r="C49" s="10"/>
      <c r="D49" s="335" t="str">
        <f ca="1">D25</f>
        <v>回答</v>
      </c>
      <c r="E49" s="335"/>
      <c r="F49" s="18"/>
      <c r="G49" s="44" t="str">
        <f ca="1">G25</f>
        <v>注释</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钽</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锡</v>
      </c>
      <c r="C51" s="10"/>
      <c r="D51" s="326"/>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金</v>
      </c>
      <c r="C52" s="10"/>
      <c r="D52" s="326"/>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钨</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已对贵公司供应链调查提供答复的相关供应商百分比是多少？</v>
      </c>
      <c r="C55" s="10"/>
      <c r="D55" s="335" t="str">
        <f ca="1">D25</f>
        <v>回答</v>
      </c>
      <c r="E55" s="335"/>
      <c r="F55" s="18"/>
      <c r="G55" s="44" t="str">
        <f ca="1">G25</f>
        <v>注释</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钽</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锡</v>
      </c>
      <c r="C57" s="35"/>
      <c r="D57" s="347"/>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金</v>
      </c>
      <c r="C58" s="35"/>
      <c r="D58" s="347"/>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钨</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您是否识别出为贵公司供应链供应 3TG 的所有冶炼厂？</v>
      </c>
      <c r="C61" s="10"/>
      <c r="D61" s="335" t="str">
        <f ca="1">D25</f>
        <v>回答</v>
      </c>
      <c r="E61" s="335"/>
      <c r="F61" s="18"/>
      <c r="G61" s="44" t="str">
        <f ca="1">G25</f>
        <v>注释</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钽</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锡</v>
      </c>
      <c r="C63" s="10"/>
      <c r="D63" s="326"/>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金</v>
      </c>
      <c r="C64" s="10"/>
      <c r="D64" s="326"/>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钨</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贵公司收到的所有适用冶炼厂信息是否已在此申报中报告？</v>
      </c>
      <c r="C67" s="10"/>
      <c r="D67" s="335" t="str">
        <f ca="1">D25</f>
        <v>回答</v>
      </c>
      <c r="E67" s="335"/>
      <c r="F67" s="18"/>
      <c r="G67" s="44" t="str">
        <f ca="1">G25</f>
        <v>注释</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钽</v>
      </c>
      <c r="C68" s="35"/>
      <c r="D68" s="326" t="s">
        <v>15825</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锡</v>
      </c>
      <c r="C69" s="35"/>
      <c r="D69" s="326"/>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金</v>
      </c>
      <c r="C70" s="35"/>
      <c r="D70" s="326"/>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钨</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从公司层面，回答以下问题</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问题</v>
      </c>
      <c r="C74" s="81"/>
      <c r="D74" s="333" t="str">
        <f ca="1">D25</f>
        <v>回答</v>
      </c>
      <c r="E74" s="333"/>
      <c r="F74" s="53"/>
      <c r="G74" s="333" t="str">
        <f ca="1">G25</f>
        <v>注释</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贵公司是否已制定负责任矿产采购政策？</v>
      </c>
      <c r="C75" s="57"/>
      <c r="D75" s="326" t="s">
        <v>476</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贵公司的负责任矿产采购政策是否公开发布于贵公司网页上？（备注 - 如果是，请在注释字段中注明 URL。）</v>
      </c>
      <c r="C77" s="57"/>
      <c r="D77" s="326" t="s">
        <v>476</v>
      </c>
      <c r="E77" s="327"/>
      <c r="F77" s="57"/>
      <c r="G77" s="355"/>
      <c r="H77" s="356"/>
      <c r="I77" s="356"/>
      <c r="J77" s="357"/>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 xml:space="preserve">C. 您是否要求您的直接供应商从其尽职调查实践已被被独立第三方审核机构验证过的冶炼厂采购 3TG？ </v>
      </c>
      <c r="C79" s="57"/>
      <c r="D79" s="326" t="s">
        <v>476</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贵公司是否已实施负责任矿产采购的尽职调查措施？</v>
      </c>
      <c r="C81" s="57"/>
      <c r="D81" s="326" t="s">
        <v>476</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贵公司是否开展了相关供应商的冲突矿产调查？</v>
      </c>
      <c r="C83" s="57"/>
      <c r="D83" s="326" t="s">
        <v>476</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贵公司是否根据公司期望来审查供应商提交的尽职调查信息？</v>
      </c>
      <c r="C85" s="57"/>
      <c r="D85" s="339" t="s">
        <v>476</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贵公司的验证程序是否包括纠正措施管理？</v>
      </c>
      <c r="C87" s="57"/>
      <c r="D87" s="326" t="s">
        <v>476</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贵公司是否需要提交年度冲突矿产披露？</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2025 Responsible Minerals Initiative。保留所有权利。</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
      </c>
    </row>
    <row r="99" spans="2:7" ht="15" hidden="1">
      <c r="B99" s="188">
        <v>1</v>
      </c>
      <c r="D99" s="282" t="str">
        <f>IF(AND(OR($D$27="Yes",$D$27=""),OR($D$33="Yes",$D$33="")),"Yes","")</f>
        <v/>
      </c>
      <c r="E99" s="282" t="str">
        <f>IF(AND(OR($D$26="Yes",$D$26=""),OR($D$32="Yes",$D$32="")),"Greater than 50%","")</f>
        <v/>
      </c>
      <c r="G99" s="282" t="str">
        <f>IF(OR($D$27="Yes",$D$27=""),"No","")</f>
        <v/>
      </c>
    </row>
    <row r="100" spans="2:7" ht="15" hidden="1">
      <c r="B100" s="236" t="s">
        <v>2432</v>
      </c>
      <c r="D100" s="282" t="str">
        <f>IF(AND(OR($D$27="Yes",$D$27=""),OR($D$33="Yes",$D$33="")),"No","")</f>
        <v/>
      </c>
      <c r="E100" s="282" t="str">
        <f>IF(AND(OR($D$26="Yes",$D$26=""),OR($D$32="Yes",$D$32="")),"50% or less","")</f>
        <v/>
      </c>
      <c r="G100" s="282" t="str">
        <f>IF(OR($D$28="Yes",$D$28=""),"Yes","")</f>
        <v/>
      </c>
    </row>
    <row r="101" spans="2:7" ht="15" hidden="1">
      <c r="B101" s="236" t="s">
        <v>2433</v>
      </c>
      <c r="D101" s="282" t="str">
        <f>IF(AND(OR($D$27="Yes",$D$27=""),OR($D$33="Yes",$D$33="")),"Unknown","")</f>
        <v/>
      </c>
      <c r="E101" s="282" t="str">
        <f>IF(AND(OR($D$26="Yes",$D$26=""),OR($D$32="Yes",$D$32="")),"None","")</f>
        <v/>
      </c>
      <c r="G101" s="282" t="str">
        <f>IF(OR($D$28="Yes",$D$28=""),"No","")</f>
        <v/>
      </c>
    </row>
    <row r="102" spans="2:7" ht="15" hidden="1">
      <c r="B102" s="236" t="s">
        <v>2434</v>
      </c>
      <c r="D102" s="282" t="str">
        <f>IF(AND(OR($D$28="Yes",$D$28=""),OR($D$34="Yes",$D$34="")),"Yes","")</f>
        <v/>
      </c>
      <c r="E102" s="282" t="str">
        <f>IF(AND(OR($D$27="Yes",$D$27=""),OR($D$33="Yes",$D$33="")),"100%","")</f>
        <v/>
      </c>
      <c r="G102" s="282" t="str">
        <f>IF(OR($D$29="Yes",$D$29=""),"Yes","")</f>
        <v/>
      </c>
    </row>
    <row r="103" spans="2:7" ht="15" hidden="1">
      <c r="B103" s="236" t="s">
        <v>2435</v>
      </c>
      <c r="D103" s="282" t="str">
        <f>IF(AND(OR($D$28="Yes",$D$28=""),OR($D$34="Yes",$D$34="")),"No","")</f>
        <v/>
      </c>
      <c r="E103" s="282" t="str">
        <f>IF(AND(OR($D$27="Yes",$D$27=""),OR($D$33="Yes",$D$33="")),"Greater than 90%","")</f>
        <v/>
      </c>
      <c r="G103" s="282" t="str">
        <f>IF(OR($D$29="Yes",$D$29=""),"No","")</f>
        <v/>
      </c>
    </row>
    <row r="104" spans="2:7" ht="15" hidden="1">
      <c r="B104" s="236" t="s">
        <v>478</v>
      </c>
      <c r="D104" s="282" t="str">
        <f>IF(AND(OR($D$28="Yes",$D$28=""),OR($D$34="Yes",$D$34="")),"Unknown","")</f>
        <v/>
      </c>
      <c r="E104" s="282" t="str">
        <f>IF(AND(OR($D$27="Yes",$D$27=""),OR($D$33="Yes",$D$33="")),"Greater than 75%","")</f>
        <v/>
      </c>
    </row>
    <row r="105" spans="2:7" ht="15" hidden="1">
      <c r="B105" s="236" t="s">
        <v>14853</v>
      </c>
      <c r="D105" s="282" t="str">
        <f>IF(AND(OR($D$29="Yes",$D$29=""),OR($D$35="Yes",$D$35="")),"Yes","")</f>
        <v/>
      </c>
      <c r="E105" s="282" t="str">
        <f>IF(AND(OR($D$27="Yes",$D$27=""),OR($D$33="Yes",$D$33="")),"Greater than 50%","")</f>
        <v/>
      </c>
    </row>
    <row r="106" spans="2:7" ht="15" hidden="1">
      <c r="B106" s="236" t="s">
        <v>12341</v>
      </c>
      <c r="D106" s="282" t="str">
        <f>IF(AND(OR($D$29="Yes",$D$29=""),OR($D$35="Yes",$D$35="")),"No","")</f>
        <v/>
      </c>
      <c r="E106" s="282" t="str">
        <f>IF(AND(OR($D$27="Yes",$D$27=""),OR($D$33="Yes",$D$33="")),"50% or less","")</f>
        <v/>
      </c>
    </row>
    <row r="107" spans="2:7" ht="15" hidden="1">
      <c r="B107" s="236" t="s">
        <v>476</v>
      </c>
      <c r="D107" s="282" t="str">
        <f>IF(AND(OR($D$29="Yes",$D$29=""),OR($D$35="Yes",$D$35="")),"Unknown","")</f>
        <v/>
      </c>
      <c r="E107" s="282" t="str">
        <f>IF(AND(OR($D$27="Yes",$D$27=""),OR($D$33="Yes",$D$33="")),"None","")</f>
        <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phoneticPr fontId="102" type="noConversion"/>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首先：</v>
      </c>
      <c r="C2" s="172"/>
      <c r="D2" s="172"/>
      <c r="E2" s="172"/>
      <c r="F2" s="193"/>
      <c r="G2" s="193"/>
      <c r="H2" s="193"/>
      <c r="I2" s="194"/>
      <c r="J2" s="388" t="str">
        <f ca="1">OFFSET(L!$C$1,MATCH("Smelter List"&amp;ADDRESS(ROW(),COLUMN(),4),L!$A:$A,0)-1,SL,,)</f>
        <v>链接到“RMAP 合规冶炼厂列表”</v>
      </c>
      <c r="K2" s="389"/>
      <c r="L2" s="389"/>
      <c r="M2" s="389"/>
      <c r="N2" s="389"/>
      <c r="O2" s="389"/>
      <c r="P2" s="195"/>
      <c r="Q2" s="196"/>
      <c r="R2" s="197"/>
      <c r="S2" s="197"/>
      <c r="T2" s="197"/>
      <c r="AH2" s="145" t="s">
        <v>475</v>
      </c>
    </row>
    <row r="3" spans="1:34" s="221" customFormat="1" ht="177" customHeight="1">
      <c r="A3" s="171"/>
      <c r="B3" s="390" t="str">
        <f ca="1">OFFSET(L!$C$1,MATCH("Smelter List"&amp;ADDRESS(ROW(),COLUMN(),4),L!$A:$A,0)-1,SL,,)</f>
        <v>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v>
      </c>
      <c r="C3" s="390"/>
      <c r="D3" s="390"/>
      <c r="E3" s="390"/>
      <c r="F3" s="222"/>
      <c r="G3" s="391" t="str">
        <f ca="1">OFFSET(L!$C$1,MATCH("General"&amp;"Cpy",L!$A:$A,0)-1,SL,,)</f>
        <v>© 2025 Responsible Minerals Initiative。保留所有权利。</v>
      </c>
      <c r="H3" s="391"/>
      <c r="I3" s="392"/>
      <c r="J3" s="126"/>
      <c r="K3" s="127"/>
      <c r="M3" s="198"/>
      <c r="N3" s="198"/>
      <c r="O3" s="99"/>
      <c r="P3" s="99"/>
      <c r="Q3" s="199" t="s">
        <v>15733</v>
      </c>
      <c r="R3" s="216"/>
      <c r="S3" s="216"/>
      <c r="T3" s="216"/>
      <c r="W3" s="223" t="s">
        <v>1100</v>
      </c>
      <c r="X3" s="223" t="s">
        <v>1099</v>
      </c>
      <c r="Y3" s="223" t="s">
        <v>1101</v>
      </c>
      <c r="Z3" s="223" t="s">
        <v>1098</v>
      </c>
      <c r="AH3" s="145" t="s">
        <v>476</v>
      </c>
    </row>
    <row r="4" spans="1:34" s="159" customFormat="1" ht="45">
      <c r="A4" s="216" t="str">
        <f ca="1">OFFSET(L!$C$1,MATCH("Smelter List"&amp;ADDRESS(ROW(),COLUMN(),4),L!$A:$A,0)-1,SL,,)</f>
        <v>冶炼厂识别号码输入列</v>
      </c>
      <c r="B4" s="216" t="str">
        <f ca="1">OFFSET(L!$C$1,MATCH("Smelter List"&amp;ADDRESS(ROW(),COLUMN(),4),L!$A:$A,0)-1,SL,,)</f>
        <v>金属 (*)</v>
      </c>
      <c r="C4" s="216" t="str">
        <f ca="1">OFFSET(L!$C$1,MATCH("Smelter List"&amp;ADDRESS(ROW(),COLUMN(),4),L!$A:$A,0)-1,SL,,)</f>
        <v>冶炼厂查找 (*)</v>
      </c>
      <c r="D4" s="216" t="str">
        <f ca="1">OFFSET(L!$C$1,MATCH("Smelter List"&amp;ADDRESS(ROW(),COLUMN(),4),L!$A:$A,0)-1,SL,,)</f>
        <v>冶炼厂名称 (1)</v>
      </c>
      <c r="E4" s="216" t="str">
        <f ca="1">OFFSET(L!$C$1,MATCH("Smelter List"&amp;ADDRESS(ROW(),COLUMN(),4),L!$A:$A,0)-1,SL,,)</f>
        <v>冶炼厂所在国家或地区 (*)</v>
      </c>
      <c r="F4" s="216" t="str">
        <f ca="1">OFFSET(L!$C$1,MATCH("Smelter List"&amp;ADDRESS(ROW(),COLUMN(),4),L!$A:$A,0)-1,SL,,)</f>
        <v>冶炼厂识别</v>
      </c>
      <c r="G4" s="216" t="str">
        <f ca="1">OFFSET(L!$C$1,MATCH("Smelter List"&amp;ADDRESS(ROW(),COLUMN(),4),L!$A:$A,0)-1,SL,,)</f>
        <v>冶炼厂出处识别号</v>
      </c>
      <c r="H4" s="144" t="str">
        <f ca="1">OFFSET(L!$C$1,MATCH("Smelter List"&amp;ADDRESS(ROW(),COLUMN(),4),L!$A:$A,0)-1,SL,,)</f>
        <v>冶炼厂所在街道</v>
      </c>
      <c r="I4" s="144" t="str">
        <f ca="1">OFFSET(L!$C$1,MATCH("Smelter List"&amp;ADDRESS(ROW(),COLUMN(),4),L!$A:$A,0)-1,SL,,)</f>
        <v>冶炼厂所在城市</v>
      </c>
      <c r="J4" s="144" t="str">
        <f ca="1">OFFSET(L!$C$1,MATCH("Smelter List"&amp;ADDRESS(ROW(),COLUMN(),4),L!$A:$A,0)-1,SL,,)</f>
        <v>冶炼厂地址：州/省</v>
      </c>
      <c r="K4" s="144" t="str">
        <f ca="1">OFFSET(L!$C$1,MATCH("Smelter List"&amp;ADDRESS(ROW(),COLUMN(),4),L!$A:$A,0)-1,SL,,)</f>
        <v>冶炼厂联系人</v>
      </c>
      <c r="L4" s="144" t="str">
        <f ca="1">OFFSET(L!$C$1,MATCH("Smelter List"&amp;ADDRESS(ROW(),COLUMN(),4),L!$A:$A,0)-1,SL,,)</f>
        <v>冶炼厂联系人电子邮件</v>
      </c>
      <c r="M4" s="144" t="str">
        <f ca="1">OFFSET(L!$C$1,MATCH("Smelter List"&amp;ADDRESS(ROW(),COLUMN(),4),L!$A:$A,0)-1,SL,,)</f>
        <v>建议的后续步骤</v>
      </c>
      <c r="N4" s="144" t="str">
        <f ca="1">OFFSET(L!$C$1,MATCH("Smelter List"&amp;ADDRESS(ROW(),COLUMN(),4),L!$A:$A,0)-1,SL,,)</f>
        <v>填写矿井名称，或如果所用矿产来自于回收料和报废料，请填写“回收”或“报废”。</v>
      </c>
      <c r="O4" s="144" t="str">
        <f ca="1">OFFSET(L!$C$1,MATCH("Smelter List"&amp;ADDRESS(ROW(),COLUMN(),4),L!$A:$A,0)-1,SL,,)</f>
        <v>填写矿井所在国家或地区，或如果所用矿产来自于回收料和报废料，请填写“回收”或“报废”。</v>
      </c>
      <c r="P4" s="144" t="str">
        <f ca="1">OFFSET(L!$C$1,MATCH("Smelter List"&amp;ADDRESS(ROW(),COLUMN(),4),L!$A:$A,0)-1,SL,,)</f>
        <v>冶炼厂的被冶炼物料是否 100% 来自于回收料或报废料？</v>
      </c>
      <c r="Q4" s="145" t="str">
        <f ca="1">OFFSET(L!$C$1,MATCH("Smelter List"&amp;ADDRESS(ROW(),COLUMN(),4),L!$A:$A,0)-1,SL,,)</f>
        <v>注释</v>
      </c>
      <c r="R4" s="216" t="s">
        <v>12367</v>
      </c>
      <c r="S4" s="216" t="s">
        <v>12350</v>
      </c>
      <c r="T4" s="216" t="s">
        <v>12351</v>
      </c>
      <c r="U4" s="200"/>
      <c r="W4" s="159" t="s">
        <v>1290</v>
      </c>
      <c r="X4" s="159" t="s">
        <v>912</v>
      </c>
      <c r="AH4" s="145" t="s">
        <v>477</v>
      </c>
    </row>
    <row r="5" spans="1:34" s="227" customFormat="1" ht="20.100000000000001" customHeight="1">
      <c r="A5" s="262"/>
      <c r="B5" s="182" t="str">
        <f>IF(LEN(A5)=0,"",INDEX('Smelter Look-up'!$A:$A,MATCH($A5,'Smelter Look-up'!$E:$E,0)))</f>
        <v/>
      </c>
      <c r="C5" s="186" t="str">
        <f>IF(LEN(A5)=0,"",INDEX('Smelter Look-up'!$C:$C,MATCH($A5,'Smelter Look-up'!$E:$E,0)))</f>
        <v/>
      </c>
      <c r="D5" s="230"/>
      <c r="E5" s="182" t="str">
        <f ca="1">IF(ISERROR($V5),"",OFFSET('Smelter Look-up'!$D$4,$V5-4,0)&amp;"")</f>
        <v/>
      </c>
      <c r="F5" s="182" t="str">
        <f ca="1">IF(ISERROR($V5),"",OFFSET('Smelter Look-up'!$E$4,$V5-4,0))</f>
        <v/>
      </c>
      <c r="G5" s="182" t="str">
        <f ca="1">IF(C5=$X$4,IF(ISERROR($V5),"Enter smelter details","RMI"),IF(ISERROR($V5),"",OFFSET('Smelter Look-up'!$F$4,$V5-4,0)))</f>
        <v/>
      </c>
      <c r="H5" s="183" t="str">
        <f ca="1">IF(ISERROR($V5),"",OFFSET('Smelter Look-up'!$G$4,$V5-4,0))</f>
        <v/>
      </c>
      <c r="I5" s="184" t="str">
        <f ca="1">IF(ISERROR($V5),"",OFFSET('Smelter Look-up'!$H$4,$V5-4,0))</f>
        <v/>
      </c>
      <c r="J5" s="184" t="str">
        <f ca="1">IF(ISERROR($V5),"",OFFSET('Smelter Look-up'!$I$4,$V5-4,0))</f>
        <v/>
      </c>
      <c r="K5" s="224"/>
      <c r="L5" s="224"/>
      <c r="M5" s="224"/>
      <c r="N5" s="224"/>
      <c r="O5" s="224"/>
      <c r="P5" s="185"/>
      <c r="Q5" s="225"/>
      <c r="R5" s="182" t="str">
        <f ca="1">IF(ISERROR($V5),"",OFFSET('Smelter Look-up'!$C$4,$V5-4,0)&amp;"")</f>
        <v/>
      </c>
      <c r="S5" s="181" t="str">
        <f ca="1">IF(B5="","",IF(ISERROR(MATCH($E5,CL,0)),"Unknown",INDIRECT("'C'!$A$"&amp;MATCH($E5,CL,0)+1)))</f>
        <v/>
      </c>
      <c r="T5" s="181" t="str">
        <f ca="1">IF(B5="","",IF(ISERROR(MATCH($J5,SorP!$B$1:$B$6226,0)),"",INDIRECT("'SorP'!$A$"&amp;MATCH($S5&amp;$J5,SorP!C:C,0))))</f>
        <v/>
      </c>
      <c r="U5" s="201"/>
      <c r="V5" s="226" t="e">
        <f>IF(C5="",NA(),IF(OR(C5="Smelter not listed",C5="Smelter not yet identified"),MATCH($B5&amp;$D5,'Smelter Look-up'!$J:$J,0),MATCH($B5&amp;$C5,'Smelter Look-up'!$J:$J,0)))</f>
        <v>#N/A</v>
      </c>
      <c r="X5" s="227">
        <f t="shared" ref="X5" ca="1" si="0">IF(AND(C5="Smelter not listed",OR(LEN(D5)=0,LEN(E5)=0)),1,0)</f>
        <v>0</v>
      </c>
      <c r="AB5" s="228" t="str">
        <f t="shared" ref="AB5" si="1">B5&amp;C5</f>
        <v/>
      </c>
    </row>
    <row r="6" spans="1:34" s="227" customFormat="1" ht="20.100000000000001" customHeight="1">
      <c r="A6" s="262"/>
      <c r="B6" s="182" t="str">
        <f>IF(LEN(A6)=0,"",INDEX('Smelter Look-up'!$A:$A,MATCH($A6,'Smelter Look-up'!$E:$E,0)))</f>
        <v/>
      </c>
      <c r="C6" s="186" t="str">
        <f>IF(LEN(A6)=0,"",INDEX('Smelter Look-up'!$C:$C,MATCH($A6,'Smelter Look-up'!$E:$E,0)))</f>
        <v/>
      </c>
      <c r="D6" s="230"/>
      <c r="E6" s="182" t="str">
        <f ca="1">IF(ISERROR($V6),"",OFFSET('Smelter Look-up'!$D$4,$V6-4,0)&amp;"")</f>
        <v/>
      </c>
      <c r="F6" s="182" t="str">
        <f ca="1">IF(ISERROR($V6),"",OFFSET('Smelter Look-up'!$E$4,$V6-4,0))</f>
        <v/>
      </c>
      <c r="G6" s="182" t="str">
        <f ca="1">IF(C6=$X$4,IF(ISERROR($V6),"Enter smelter details","RMI"),IF(ISERROR($V6),"",OFFSET('Smelter Look-up'!$F$4,$V6-4,0)))</f>
        <v/>
      </c>
      <c r="H6" s="183" t="str">
        <f ca="1">IF(ISERROR($V6),"",OFFSET('Smelter Look-up'!$G$4,$V6-4,0))</f>
        <v/>
      </c>
      <c r="I6" s="184" t="str">
        <f ca="1">IF(ISERROR($V6),"",OFFSET('Smelter Look-up'!$H$4,$V6-4,0))</f>
        <v/>
      </c>
      <c r="J6" s="184" t="str">
        <f ca="1">IF(ISERROR($V6),"",OFFSET('Smelter Look-up'!$I$4,$V6-4,0))</f>
        <v/>
      </c>
      <c r="K6" s="224"/>
      <c r="L6" s="224"/>
      <c r="M6" s="224"/>
      <c r="N6" s="224"/>
      <c r="O6" s="224"/>
      <c r="P6" s="185"/>
      <c r="Q6" s="225"/>
      <c r="R6" s="182" t="str">
        <f ca="1">IF(ISERROR($V6),"",OFFSET('Smelter Look-up'!$C$4,$V6-4,0)&amp;"")</f>
        <v/>
      </c>
      <c r="S6" s="181" t="str">
        <f t="shared" ref="S6:S37" ca="1" si="2">IF(B6="","",IF(ISERROR(MATCH($E6,CL,0)),"Unknown",INDIRECT("'C'!$A$"&amp;MATCH($E6,CL,0)+1)))</f>
        <v/>
      </c>
      <c r="T6" s="181" t="str">
        <f ca="1">IF(B6="","",IF(ISERROR(MATCH($J6,SorP!$B$1:$B$6226,0)),"",INDIRECT("'SorP'!$A$"&amp;MATCH($S6&amp;$J6,SorP!C:C,0))))</f>
        <v/>
      </c>
      <c r="U6" s="201"/>
      <c r="V6" s="226" t="e">
        <f>IF(C6="",NA(),IF(OR(C6="Smelter not listed",C6="Smelter not yet identified"),MATCH($B6&amp;$D6,'Smelter Look-up'!$J:$J,0),MATCH($B6&amp;$C6,'Smelter Look-up'!$J:$J,0)))</f>
        <v>#N/A</v>
      </c>
      <c r="X6" s="227">
        <f t="shared" ref="X6:X37" ca="1" si="3">IF(AND(C6="Smelter not listed",OR(LEN(D6)=0,LEN(E6)=0)),1,0)</f>
        <v>0</v>
      </c>
      <c r="AB6" s="228" t="str">
        <f t="shared" ref="AB6:AB37" si="4">B6&amp;C6</f>
        <v/>
      </c>
    </row>
    <row r="7" spans="1:34" s="227" customFormat="1" ht="20.100000000000001"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20.100000000000001"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20.100000000000001"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20.100000000000001"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20.100000000000001"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20.100000000000001"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20.100000000000001"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20.100000000000001"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20.100000000000001"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20.100000000000001"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20.100000000000001"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20.100000000000001"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phoneticPr fontId="102" type="noConversion"/>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4" priority="9" stopIfTrue="1">
      <formula>IF(AND(B5&lt;&gt;"",C5=""),TRUE)</formula>
    </cfRule>
  </conditionalFormatting>
  <conditionalFormatting sqref="D5:D2504">
    <cfRule type="expression" dxfId="13" priority="13" stopIfTrue="1">
      <formula>IF(AND(LEN($C5)&gt;0,AND($C5&lt;&gt;"Smelter Not Listed",ISBLANK($D5))),1,0)</formula>
    </cfRule>
    <cfRule type="expression" dxfId="12" priority="20" stopIfTrue="1">
      <formula>IF(AND(D5="",$C5=$X$4),TRUE)</formula>
    </cfRule>
    <cfRule type="expression" dxfId="11" priority="21" stopIfTrue="1">
      <formula>IF(FIND("!",D5),TRUE)</formula>
    </cfRule>
  </conditionalFormatting>
  <conditionalFormatting sqref="E5:E2504 R5:R2504">
    <cfRule type="expression" dxfId="10" priority="7" stopIfTrue="1">
      <formula>IF(AND(E5="",$C5=$X$4),TRUE)</formula>
    </cfRule>
    <cfRule type="expression" dxfId="9" priority="8" stopIfTrue="1">
      <formula>IF(FIND("!",E5),TRUE)</formula>
    </cfRule>
  </conditionalFormatting>
  <conditionalFormatting sqref="F5:F2504">
    <cfRule type="expression" dxfId="8" priority="5" stopIfTrue="1">
      <formula>IF(AND(LEN($A5)&gt;0,$A5&lt;&gt;$F5),TRUE,FALSE)</formula>
    </cfRule>
  </conditionalFormatting>
  <conditionalFormatting sqref="G5:G2504">
    <cfRule type="expression" dxfId="7"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s://www.responsiblemineralsinitiative.org/facilities-lists/active-conformant-facilities-list/"/>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26.4">
      <c r="A1" s="393" t="str">
        <f ca="1">OFFSET(L!$C$1,MATCH("Checker"&amp;ADDRESS(ROW(),COLUMN(),4),L!$A:$A,0)-1,SL,,)</f>
        <v>将报告提交给客户以检查表格高亮显示为红色的任何行之前， 请确保已填妥所有必填字段。</v>
      </c>
      <c r="B1" s="393"/>
      <c r="C1" s="393"/>
      <c r="D1" s="119" t="str">
        <f ca="1">OFFSET(L!$C$1,MATCH("Checker"&amp;ADDRESS(ROW(),COLUMN(),4),L!$A:$A,0)-1,SL,,)</f>
        <v>待完成的必填字段</v>
      </c>
      <c r="E1" s="20" t="s">
        <v>779</v>
      </c>
    </row>
    <row r="2" spans="1:10" ht="16.2">
      <c r="A2" s="66" t="s">
        <v>869</v>
      </c>
      <c r="B2" s="67" t="str">
        <f>IF(F65=1,"Click here to return to Smelter List","")</f>
        <v/>
      </c>
      <c r="C2" s="121" t="str">
        <f>IF(F65=1,"Click here to return to Product List","")</f>
        <v/>
      </c>
      <c r="D2" s="151">
        <f ca="1">IF(H70=0,"0",H70)</f>
        <v>2</v>
      </c>
    </row>
    <row r="3" spans="1:10" ht="16.2">
      <c r="A3" s="68" t="str">
        <f ca="1">OFFSET(L!$C$1,MATCH("Checker"&amp;ADDRESS(ROW(),COLUMN(),4),L!$A:$A,0)-1,SL,,)</f>
        <v>必填字段</v>
      </c>
      <c r="B3" s="68" t="str">
        <f ca="1">OFFSET(L!$C$1,MATCH("Checker"&amp;ADDRESS(ROW(),COLUMN(),4),L!$A:$A,0)-1,SL,,)</f>
        <v>已提供的答案</v>
      </c>
      <c r="C3" s="68" t="str">
        <f ca="1">OFFSET(L!$C$1,MATCH("Checker"&amp;ADDRESS(ROW(),COLUMN(),4),L!$A:$A,0)-1,SL,,)</f>
        <v>备注</v>
      </c>
      <c r="D3" s="68" t="str">
        <f ca="1">OFFSET(L!$C$1,MATCH("Checker"&amp;ADDRESS(ROW(),COLUMN(),4),L!$A:$A,0)-1,SL,,)</f>
        <v>信息源超链接</v>
      </c>
      <c r="F3" s="69" t="s">
        <v>512</v>
      </c>
      <c r="G3" s="19" t="s">
        <v>511</v>
      </c>
      <c r="H3" s="19" t="s">
        <v>513</v>
      </c>
      <c r="I3" s="19" t="s">
        <v>1283</v>
      </c>
      <c r="J3" s="19" t="s">
        <v>1284</v>
      </c>
    </row>
    <row r="4" spans="1:10" ht="39">
      <c r="A4" s="90" t="str">
        <f ca="1">Declaration!B8</f>
        <v>公司名称 (*)：</v>
      </c>
      <c r="B4" s="89" t="str">
        <f>Declaration!D8</f>
        <v>南海股份有限公司</v>
      </c>
      <c r="C4" s="89" t="str">
        <f t="shared" ref="C4" ca="1" si="0">IF(H4=1,J4,I4)</f>
        <v>填写</v>
      </c>
      <c r="D4" s="95" t="str">
        <f>IF(H4=1,"Click here to enter Company Name","")</f>
        <v/>
      </c>
      <c r="E4" s="20" t="s">
        <v>1273</v>
      </c>
      <c r="F4" s="93">
        <v>1</v>
      </c>
      <c r="G4" s="70">
        <f t="shared" ref="G4" si="1">IF(B4=0,1,0)</f>
        <v>0</v>
      </c>
      <c r="H4" s="71">
        <f>F4*G4</f>
        <v>0</v>
      </c>
      <c r="I4" s="147" t="str">
        <f ca="1">OFFSET(L!$C$1,MATCH("Checker"&amp;"Comp",L!$A:$A,0)-1,SL,,)</f>
        <v>填写</v>
      </c>
      <c r="J4" s="148" t="str">
        <f ca="1">OFFSET(L!$C$1,MATCH("Checker"&amp;ADDRESS(ROW(),COLUMN(),4),L!$A:$A,0)-1,SL,,)</f>
        <v>在“申报”选项卡 D8 单元格中，提供贵公司的名称</v>
      </c>
    </row>
    <row r="5" spans="1:10" ht="39">
      <c r="A5" s="90" t="str">
        <f ca="1">Declaration!B9</f>
        <v>申报范围或种类 (*)：</v>
      </c>
      <c r="B5" s="89">
        <f>Declaration!D9</f>
        <v>0</v>
      </c>
      <c r="C5" s="89" t="str">
        <f ca="1">IF(H5=1,J5,I5)</f>
        <v>在“申报”选项卡 D9 单元格中，选择申报范围</v>
      </c>
      <c r="D5" s="95" t="str">
        <f>IF(H5=1,"Click here to enter Declaration Scope","")</f>
        <v>Click here to enter Declaration Scope</v>
      </c>
      <c r="E5" s="20" t="s">
        <v>1273</v>
      </c>
      <c r="F5" s="93">
        <v>1</v>
      </c>
      <c r="G5" s="70">
        <f>IF(B5=0,1,0)</f>
        <v>1</v>
      </c>
      <c r="H5" s="71">
        <f t="shared" ref="H5" si="2">F5*G5</f>
        <v>1</v>
      </c>
      <c r="I5" s="147" t="str">
        <f ca="1">OFFSET(L!$C$1,MATCH("Checker"&amp;"Comp",L!$A:$A,0)-1,SL,,)</f>
        <v>填写</v>
      </c>
      <c r="J5" s="148" t="str">
        <f ca="1">OFFSET(L!$C$1,MATCH("Checker"&amp;ADDRESS(ROW(),COLUMN(),4),L!$A:$A,0)-1,SL,,)</f>
        <v>在“申报”选项卡 D9 单元格中，选择申报范围</v>
      </c>
    </row>
    <row r="6" spans="1:10" ht="39">
      <c r="A6" s="90" t="str">
        <f ca="1">Declaration!B10</f>
        <v>范围描述：</v>
      </c>
      <c r="B6" s="89" t="str">
        <f>Declaration!D10</f>
        <v>COPPER</v>
      </c>
      <c r="C6" s="89" t="str">
        <f ca="1">IF(H6=1,J6,I6)</f>
        <v>填写</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填写</v>
      </c>
      <c r="J6" s="19" t="str">
        <f ca="1">OFFSET(L!$C$1,MATCH("Checker"&amp;ADDRESS(ROW(),COLUMN(),4),L!$A:$A,0)-1,SL,,)</f>
        <v>在“申报”选项卡 D10 单元格中，提供范围说明</v>
      </c>
    </row>
    <row r="7" spans="1:10" ht="39">
      <c r="A7" s="90" t="str">
        <f ca="1">Declaration!B15</f>
        <v>联系人姓名 (*)：</v>
      </c>
      <c r="B7" s="89" t="str">
        <f>Declaration!D15</f>
        <v>吳美芳</v>
      </c>
      <c r="C7" s="89" t="str">
        <f ca="1">IF(H7=1,J7,I7)</f>
        <v>填写</v>
      </c>
      <c r="D7" s="95" t="str">
        <f>IF(H7=1,"Click here to enter Contact Name","")</f>
        <v/>
      </c>
      <c r="E7" s="20" t="s">
        <v>1273</v>
      </c>
      <c r="F7" s="93">
        <v>1</v>
      </c>
      <c r="G7" s="70">
        <f>IF(B7=0,1,0)</f>
        <v>0</v>
      </c>
      <c r="H7" s="71">
        <f t="shared" si="3"/>
        <v>0</v>
      </c>
      <c r="I7" s="147" t="str">
        <f ca="1">OFFSET(L!$C$1,MATCH("Checker"&amp;"Comp",L!$A:$A,0)-1,SL,,)</f>
        <v>填写</v>
      </c>
      <c r="J7" s="19" t="str">
        <f ca="1">OFFSET(L!$C$1,MATCH("Checker"&amp;ADDRESS(ROW(),COLUMN(),4),L!$A:$A,0)-1,SL,,)</f>
        <v>在“申报”选项卡 D15 单元格中，提供联系人姓名</v>
      </c>
    </row>
    <row r="8" spans="1:10" ht="39">
      <c r="A8" s="90" t="str">
        <f ca="1">Declaration!B16</f>
        <v>电子邮件 - 联系人 (*)：</v>
      </c>
      <c r="B8" s="89" t="str">
        <f>Declaration!D16</f>
        <v>nand.hai@msa.hinet.net</v>
      </c>
      <c r="C8" s="89" t="str">
        <f ca="1">IF(H8=1,J8,I8)</f>
        <v>填写</v>
      </c>
      <c r="D8" s="95" t="str">
        <f>IF(H8=1,"Click here to enter Email-Contact","")</f>
        <v/>
      </c>
      <c r="E8" s="20" t="s">
        <v>1273</v>
      </c>
      <c r="F8" s="93">
        <v>1</v>
      </c>
      <c r="G8" s="70">
        <f>IF(ISNUMBER(SEARCH("@",B8)),0,1)</f>
        <v>0</v>
      </c>
      <c r="H8" s="71">
        <f t="shared" si="3"/>
        <v>0</v>
      </c>
      <c r="I8" s="147" t="str">
        <f ca="1">OFFSET(L!$C$1,MATCH("Checker"&amp;"Comp",L!$A:$A,0)-1,SL,,)</f>
        <v>填写</v>
      </c>
      <c r="J8" s="19" t="str">
        <f ca="1">OFFSET(L!$C$1,MATCH("Checker"&amp;ADDRESS(ROW(),COLUMN(),4),L!$A:$A,0)-1,SL,,)</f>
        <v>在“申报”选项卡 D16 单元格中，提供联系人的有效电子邮件</v>
      </c>
    </row>
    <row r="9" spans="1:10" ht="39">
      <c r="A9" s="90" t="str">
        <f ca="1">Declaration!B17</f>
        <v>电话 - 联系人 (*)：</v>
      </c>
      <c r="B9" s="273" t="str">
        <f>Declaration!D17</f>
        <v>02-22017125</v>
      </c>
      <c r="C9" s="89" t="str">
        <f ca="1">IF(H9=1,J9,I9)</f>
        <v>填写</v>
      </c>
      <c r="D9" s="95" t="str">
        <f>IF(H9=1,"Click here to enter Phone-Contact","")</f>
        <v/>
      </c>
      <c r="E9" s="20" t="s">
        <v>1273</v>
      </c>
      <c r="F9" s="93">
        <v>1</v>
      </c>
      <c r="G9" s="70">
        <f>IF(B9=0,1,0)</f>
        <v>0</v>
      </c>
      <c r="H9" s="71">
        <f t="shared" si="3"/>
        <v>0</v>
      </c>
      <c r="I9" s="147" t="str">
        <f ca="1">OFFSET(L!$C$1,MATCH("Checker"&amp;"Comp",L!$A:$A,0)-1,SL,,)</f>
        <v>填写</v>
      </c>
      <c r="J9" s="19" t="str">
        <f ca="1">OFFSET(L!$C$1,MATCH("Checker"&amp;ADDRESS(ROW(),COLUMN(),4),L!$A:$A,0)-1,SL,,)</f>
        <v>在“申报”选项卡 D17 单元格中，提供联系人的电话号码</v>
      </c>
    </row>
    <row r="10" spans="1:10" ht="39">
      <c r="A10" s="90" t="str">
        <f ca="1">Declaration!B18</f>
        <v>授权人 (*)：</v>
      </c>
      <c r="B10" s="89" t="str">
        <f>Declaration!D18</f>
        <v>王金章</v>
      </c>
      <c r="C10" s="89" t="str">
        <f t="shared" ref="C10" ca="1" si="4">IF(H10=1,J10,I10)</f>
        <v>填写</v>
      </c>
      <c r="D10" s="95" t="str">
        <f>IF(H10=1,"Click here to enter an Authorized Company Representative's name","")</f>
        <v/>
      </c>
      <c r="E10" s="20" t="s">
        <v>1273</v>
      </c>
      <c r="F10" s="93">
        <v>1</v>
      </c>
      <c r="G10" s="70">
        <f t="shared" ref="G10" si="5">IF(B10=0,1,0)</f>
        <v>0</v>
      </c>
      <c r="H10" s="71">
        <f t="shared" si="3"/>
        <v>0</v>
      </c>
      <c r="I10" s="147" t="str">
        <f ca="1">OFFSET(L!$C$1,MATCH("Checker"&amp;"Comp",L!$A:$A,0)-1,SL,,)</f>
        <v>填写</v>
      </c>
      <c r="J10" s="19" t="str">
        <f ca="1">OFFSET(L!$C$1,MATCH("Checker"&amp;ADDRESS(ROW(),COLUMN(),4),L!$A:$A,0)-1,SL,,)</f>
        <v>在“申报”选项卡 D18 单元格中，提供授权公司代表联系人姓名</v>
      </c>
    </row>
    <row r="11" spans="1:10" ht="39">
      <c r="A11" s="90" t="str">
        <f ca="1">Declaration!B20</f>
        <v>电子邮件 - 授权人 (*)：</v>
      </c>
      <c r="B11" s="89" t="str">
        <f>Declaration!D20</f>
        <v>同上</v>
      </c>
      <c r="C11" s="89" t="str">
        <f ca="1">IF(H11=1,J11,I11)</f>
        <v>在“申报”选项卡 D20 单元格中，提供授权公司代表的有效电子邮件</v>
      </c>
      <c r="D11" s="95" t="str">
        <f>IF(H11=1,"Click here to enter Representative's email","")</f>
        <v>Click here to enter Representative's email</v>
      </c>
      <c r="E11" s="20" t="s">
        <v>1273</v>
      </c>
      <c r="F11" s="93">
        <v>1</v>
      </c>
      <c r="G11" s="70">
        <f>IF(ISNUMBER(SEARCH("@",B11)),0,1)</f>
        <v>1</v>
      </c>
      <c r="H11" s="71">
        <f t="shared" si="3"/>
        <v>1</v>
      </c>
      <c r="I11" s="147" t="str">
        <f ca="1">OFFSET(L!$C$1,MATCH("Checker"&amp;"Comp",L!$A:$A,0)-1,SL,,)</f>
        <v>填写</v>
      </c>
      <c r="J11" s="19" t="str">
        <f ca="1">OFFSET(L!$C$1,MATCH("Checker"&amp;ADDRESS(ROW(),COLUMN(),4),L!$A:$A,0)-1,SL,,)</f>
        <v>在“申报”选项卡 D20 单元格中，提供授权公司代表的有效电子邮件</v>
      </c>
    </row>
    <row r="12" spans="1:10" ht="39">
      <c r="A12" s="90" t="str">
        <f ca="1">Declaration!B22</f>
        <v>生效日期 (*)：</v>
      </c>
      <c r="B12" s="91">
        <f>Declaration!D22</f>
        <v>45887</v>
      </c>
      <c r="C12" s="89" t="str">
        <f ca="1">IF(H12=1,J12,I12)</f>
        <v>填写</v>
      </c>
      <c r="D12" s="95" t="str">
        <f>IF(H12=1,"Click here to enter Date of Completion","")</f>
        <v/>
      </c>
      <c r="E12" s="20" t="s">
        <v>1273</v>
      </c>
      <c r="F12" s="93">
        <v>1</v>
      </c>
      <c r="G12" s="70">
        <f>IF(B12=0,1,0)</f>
        <v>0</v>
      </c>
      <c r="H12" s="71">
        <f t="shared" si="3"/>
        <v>0</v>
      </c>
      <c r="I12" s="147" t="str">
        <f ca="1">OFFSET(L!$C$1,MATCH("Checker"&amp;"Comp",L!$A:$A,0)-1,SL,,)</f>
        <v>填写</v>
      </c>
      <c r="J12" s="19" t="str">
        <f ca="1">OFFSET(L!$C$1,MATCH("Checker"&amp;ADDRESS(ROW(),COLUMN(),4),L!$A:$A,0)-1,SL,,)</f>
        <v>在“申报”选项卡 D22 单元格中，提供表格填写日期</v>
      </c>
    </row>
    <row r="13" spans="1:10" ht="63">
      <c r="A13" s="89" t="str">
        <f ca="1">Declaration!B25</f>
        <v>1) 是否在产品或生产流程中有意添加或使用任何 3TG？(*)</v>
      </c>
      <c r="B13" s="92"/>
      <c r="C13" s="92"/>
      <c r="D13" s="96"/>
      <c r="E13" s="20" t="s">
        <v>783</v>
      </c>
      <c r="F13" s="93"/>
      <c r="H13" s="19">
        <f t="shared" si="3"/>
        <v>0</v>
      </c>
    </row>
    <row r="14" spans="1:10" ht="26.4">
      <c r="A14" s="90" t="str">
        <f ca="1">Declaration!B26</f>
        <v>钽</v>
      </c>
      <c r="B14" s="89" t="str">
        <f>Declaration!D26</f>
        <v>No</v>
      </c>
      <c r="C14" s="89" t="str">
        <f ca="1">IF(H14=1,J14,I14)</f>
        <v>填写</v>
      </c>
      <c r="D14" s="95" t="str">
        <f>IF(H14=1,"Click here to answer question 1 for Tantalum","")</f>
        <v/>
      </c>
      <c r="E14" s="20" t="s">
        <v>779</v>
      </c>
      <c r="F14" s="93">
        <v>1</v>
      </c>
      <c r="G14" s="70">
        <f>IF(B14=0,1,0)</f>
        <v>0</v>
      </c>
      <c r="H14" s="71">
        <f t="shared" si="3"/>
        <v>0</v>
      </c>
      <c r="I14" s="147" t="str">
        <f ca="1">OFFSET(L!$C$1,MATCH("Checker"&amp;"Comp",L!$A:$A,0)-1,SL,,)</f>
        <v>填写</v>
      </c>
      <c r="J14" s="148" t="str">
        <f ca="1">OFFSET(L!$C$1,MATCH("Checker"&amp;ADDRESS(ROW(),COLUMN(),4),L!$A:$A,0)-1,SL,,)</f>
        <v>在“申报”选项卡 D26 单元格中，申报是否有意将钽添加至贵公司的产品中</v>
      </c>
    </row>
    <row r="15" spans="1:10" ht="39">
      <c r="A15" s="90" t="str">
        <f ca="1">Declaration!B27</f>
        <v>锡</v>
      </c>
      <c r="B15" s="89" t="str">
        <f>Declaration!D27</f>
        <v>No</v>
      </c>
      <c r="C15" s="89" t="str">
        <f ca="1">IF(H15=1,J15,I15)</f>
        <v>填写</v>
      </c>
      <c r="D15" s="95" t="str">
        <f>IF(H15=1,"Click here to answer question 1 for Tin","")</f>
        <v/>
      </c>
      <c r="E15" s="20" t="s">
        <v>780</v>
      </c>
      <c r="F15" s="93">
        <v>1</v>
      </c>
      <c r="G15" s="70">
        <f>IF(B15=0,1,0)</f>
        <v>0</v>
      </c>
      <c r="H15" s="71">
        <f t="shared" si="3"/>
        <v>0</v>
      </c>
      <c r="I15" s="147" t="str">
        <f ca="1">OFFSET(L!$C$1,MATCH("Checker"&amp;"Comp",L!$A:$A,0)-1,SL,,)</f>
        <v>填写</v>
      </c>
      <c r="J15" s="148" t="str">
        <f ca="1">OFFSET(L!$C$1,MATCH("Checker"&amp;ADDRESS(ROW(),COLUMN(),4),L!$A:$A,0)-1,SL,,)</f>
        <v>在“申报”选项卡 D27 单元格中，申报是否有意将锡添加至贵公司的产品中</v>
      </c>
    </row>
    <row r="16" spans="1:10" ht="39">
      <c r="A16" s="90" t="str">
        <f ca="1">Declaration!B28</f>
        <v>金</v>
      </c>
      <c r="B16" s="89" t="str">
        <f>Declaration!D28</f>
        <v>No</v>
      </c>
      <c r="C16" s="89" t="str">
        <f ca="1">IF(H16=1,J16,I16)</f>
        <v>填写</v>
      </c>
      <c r="D16" s="95" t="str">
        <f>IF(H16=1,"Click here to answer question 1 for Gold","")</f>
        <v/>
      </c>
      <c r="E16" s="20" t="s">
        <v>780</v>
      </c>
      <c r="F16" s="93">
        <v>1</v>
      </c>
      <c r="G16" s="70">
        <f>IF(B16=0,1,0)</f>
        <v>0</v>
      </c>
      <c r="H16" s="71">
        <f t="shared" si="3"/>
        <v>0</v>
      </c>
      <c r="I16" s="147" t="str">
        <f ca="1">OFFSET(L!$C$1,MATCH("Checker"&amp;"Comp",L!$A:$A,0)-1,SL,,)</f>
        <v>填写</v>
      </c>
      <c r="J16" s="148" t="str">
        <f ca="1">OFFSET(L!$C$1,MATCH("Checker"&amp;ADDRESS(ROW(),COLUMN(),4),L!$A:$A,0)-1,SL,,)</f>
        <v>在“申报”选项卡 D28 单元格中，申报是否有意将金添加至贵公司的产品中</v>
      </c>
    </row>
    <row r="17" spans="1:10" ht="39">
      <c r="A17" s="90" t="str">
        <f ca="1">Declaration!B29</f>
        <v>钨</v>
      </c>
      <c r="B17" s="89" t="str">
        <f>Declaration!D29</f>
        <v>No</v>
      </c>
      <c r="C17" s="89" t="str">
        <f ca="1">IF(H17=1,J17,I17)</f>
        <v>填写</v>
      </c>
      <c r="D17" s="95" t="str">
        <f>IF(H17=1,"Click here to answer question 1 for Tungsten","")</f>
        <v/>
      </c>
      <c r="E17" s="20" t="s">
        <v>780</v>
      </c>
      <c r="F17" s="93">
        <v>1</v>
      </c>
      <c r="G17" s="70">
        <f>IF(B17=0,1,0)</f>
        <v>0</v>
      </c>
      <c r="H17" s="71">
        <f t="shared" si="3"/>
        <v>0</v>
      </c>
      <c r="I17" s="147" t="str">
        <f ca="1">OFFSET(L!$C$1,MATCH("Checker"&amp;"Comp",L!$A:$A,0)-1,SL,,)</f>
        <v>填写</v>
      </c>
      <c r="J17" s="148" t="str">
        <f ca="1">OFFSET(L!$C$1,MATCH("Checker"&amp;ADDRESS(ROW(),COLUMN(),4),L!$A:$A,0)-1,SL,,)</f>
        <v>在“申报”选项卡 D29 单元格中，申报是否有意将钨添加至贵公司的产品中</v>
      </c>
    </row>
    <row r="18" spans="1:10" ht="50.4">
      <c r="A18" s="89" t="str">
        <f ca="1">Declaration!B31</f>
        <v>2) 是否有任何 3TG 仍存在于产品中？</v>
      </c>
      <c r="B18" s="92"/>
      <c r="C18" s="92"/>
      <c r="D18" s="96"/>
      <c r="E18" s="20" t="s">
        <v>781</v>
      </c>
      <c r="F18" s="93"/>
      <c r="J18" s="148"/>
    </row>
    <row r="19" spans="1:10" ht="39">
      <c r="A19" s="90" t="str">
        <f ca="1">Declaration!B32</f>
        <v>钽</v>
      </c>
      <c r="B19" s="89">
        <f>IF($B$14="Yes",Declaration!D32,0)</f>
        <v>0</v>
      </c>
      <c r="C19" s="89" t="str">
        <f ca="1">IF(H19=1,J19,I19)</f>
        <v>填写</v>
      </c>
      <c r="D19" s="97" t="str">
        <f>IF(H19=1,"Click here to answer question 2 for Tantalum","")</f>
        <v/>
      </c>
      <c r="E19" s="20" t="s">
        <v>780</v>
      </c>
      <c r="F19" s="94">
        <f>IF(B$14="No",0,1)</f>
        <v>0</v>
      </c>
      <c r="G19" s="70">
        <f>IF(B19=0,1,0)</f>
        <v>1</v>
      </c>
      <c r="H19" s="71">
        <f>F19*G19</f>
        <v>0</v>
      </c>
      <c r="I19" s="147" t="str">
        <f ca="1">OFFSET(L!$C$1,MATCH("Checker"&amp;"Comp",L!$A:$A,0)-1,SL,,)</f>
        <v>填写</v>
      </c>
      <c r="J19" s="148" t="str">
        <f ca="1">OFFSET(L!$C$1,MATCH("Checker"&amp;ADDRESS(ROW(),COLUMN(),4),L!$A:$A,0)-1,SL,,)</f>
        <v>在“申报”选项卡 D32 单元格中，申报钽是否必须用于贵公司产品的生产中，并且包含在申报的成品内</v>
      </c>
    </row>
    <row r="20" spans="1:10" ht="39">
      <c r="A20" s="90" t="str">
        <f ca="1">Declaration!B33</f>
        <v>锡</v>
      </c>
      <c r="B20" s="89">
        <f>IF($B$15="Yes",Declaration!D33,0)</f>
        <v>0</v>
      </c>
      <c r="C20" s="89" t="str">
        <f ca="1">IF(H20=1,J20,I20)</f>
        <v>填写</v>
      </c>
      <c r="D20" s="97" t="str">
        <f>IF(H20=1,"Click here to answer question 2 for Tin","")</f>
        <v/>
      </c>
      <c r="E20" s="20" t="s">
        <v>780</v>
      </c>
      <c r="F20" s="94">
        <f>IF(B$15="No",0,1)</f>
        <v>0</v>
      </c>
      <c r="G20" s="70">
        <f>IF(B20=0,1,0)</f>
        <v>1</v>
      </c>
      <c r="H20" s="71">
        <f>F20*G20</f>
        <v>0</v>
      </c>
      <c r="I20" s="147" t="str">
        <f ca="1">OFFSET(L!$C$1,MATCH("Checker"&amp;"Comp",L!$A:$A,0)-1,SL,,)</f>
        <v>填写</v>
      </c>
      <c r="J20" s="148" t="str">
        <f ca="1">OFFSET(L!$C$1,MATCH("Checker"&amp;ADDRESS(ROW(),COLUMN(),4),L!$A:$A,0)-1,SL,,)</f>
        <v>在“申报”选项卡 D33 单元格中，申报锡是否必须用于贵公司产品的生产中，并且包含在申报的成品内</v>
      </c>
    </row>
    <row r="21" spans="1:10" ht="39">
      <c r="A21" s="90" t="str">
        <f ca="1">Declaration!B34</f>
        <v>金</v>
      </c>
      <c r="B21" s="89">
        <f>IF($B$16="Yes",Declaration!D34,0)</f>
        <v>0</v>
      </c>
      <c r="C21" s="89" t="str">
        <f ca="1">IF(H21=1,J21,I21)</f>
        <v>填写</v>
      </c>
      <c r="D21" s="97" t="str">
        <f>IF(H21=1,"Click here to answer question 2 for Gold","")</f>
        <v/>
      </c>
      <c r="E21" s="20" t="s">
        <v>780</v>
      </c>
      <c r="F21" s="94">
        <f>IF(B$16="No",0,1)</f>
        <v>0</v>
      </c>
      <c r="G21" s="70">
        <f>IF(B21=0,1,0)</f>
        <v>1</v>
      </c>
      <c r="H21" s="71">
        <f>F21*G21</f>
        <v>0</v>
      </c>
      <c r="I21" s="147" t="str">
        <f ca="1">OFFSET(L!$C$1,MATCH("Checker"&amp;"Comp",L!$A:$A,0)-1,SL,,)</f>
        <v>填写</v>
      </c>
      <c r="J21" s="148" t="str">
        <f ca="1">OFFSET(L!$C$1,MATCH("Checker"&amp;ADDRESS(ROW(),COLUMN(),4),L!$A:$A,0)-1,SL,,)</f>
        <v>在“申报”选项卡 D34 单元格中，申报金是否必须用于贵公司产品的生产中，并且包含在申报的成品内</v>
      </c>
    </row>
    <row r="22" spans="1:10" ht="39">
      <c r="A22" s="90" t="str">
        <f ca="1">Declaration!B35</f>
        <v>钨</v>
      </c>
      <c r="B22" s="89">
        <f>IF($B$17="Yes",Declaration!D35,0)</f>
        <v>0</v>
      </c>
      <c r="C22" s="89" t="str">
        <f ca="1">IF(H22=1,J22,I22)</f>
        <v>填写</v>
      </c>
      <c r="D22" s="97" t="str">
        <f>IF(H22=1,"Click here to answer question 2 for Tungsten","")</f>
        <v/>
      </c>
      <c r="E22" s="20" t="s">
        <v>780</v>
      </c>
      <c r="F22" s="94">
        <f>IF(B$17="No",0,1)</f>
        <v>0</v>
      </c>
      <c r="G22" s="70">
        <f>IF(B22=0,1,0)</f>
        <v>1</v>
      </c>
      <c r="H22" s="71">
        <f>F22*G22</f>
        <v>0</v>
      </c>
      <c r="I22" s="147" t="str">
        <f ca="1">OFFSET(L!$C$1,MATCH("Checker"&amp;"Comp",L!$A:$A,0)-1,SL,,)</f>
        <v>填写</v>
      </c>
      <c r="J22" s="148" t="str">
        <f ca="1">OFFSET(L!$C$1,MATCH("Checker"&amp;ADDRESS(ROW(),COLUMN(),4),L!$A:$A,0)-1,SL,,)</f>
        <v>在“申报”选项卡 D35 单元格中，申报钨是否必须用于贵公司产品的生产中，并且包含在申报的成品内</v>
      </c>
    </row>
    <row r="23" spans="1:10" ht="57.75" customHeight="1">
      <c r="A23" s="89" t="str">
        <f ca="1">Declaration!B37</f>
        <v>3) 贵公司供应链中的冶炼厂是否从所指明的国家采购 3TG？（有关术语“SEC”，请参见定义选项卡）</v>
      </c>
      <c r="B23" s="92"/>
      <c r="C23" s="92"/>
      <c r="D23" s="96"/>
      <c r="E23" s="20" t="s">
        <v>780</v>
      </c>
      <c r="F23" s="93"/>
      <c r="J23" s="148"/>
    </row>
    <row r="24" spans="1:10" ht="39">
      <c r="A24" s="90" t="str">
        <f ca="1">Declaration!B38</f>
        <v>钽</v>
      </c>
      <c r="B24" s="89">
        <f>IF(AND($B$14="Yes",$B$19="Yes"),Declaration!D38,0)</f>
        <v>0</v>
      </c>
      <c r="C24" s="89" t="str">
        <f ca="1">IF(H24=1,J24,I24)</f>
        <v>填写</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填写</v>
      </c>
      <c r="J24" s="19" t="str">
        <f ca="1">OFFSET(L!$C$1,MATCH("Checker"&amp;ADDRESS(ROW(),COLUMN(),4),L!$A:$A,0)-1,SL,,)</f>
        <v>在“申报”选项卡 D38 单元格中，申报在此调查回答里申报的产品范围内所用钽的原产地是否为刚果民主共和国或毗邻国家或地区</v>
      </c>
    </row>
    <row r="25" spans="1:10" ht="39">
      <c r="A25" s="90" t="str">
        <f ca="1">Declaration!B39</f>
        <v>锡</v>
      </c>
      <c r="B25" s="89">
        <f>IF(AND($B$15="Yes",$B$20="Yes"),Declaration!D39,0)</f>
        <v>0</v>
      </c>
      <c r="C25" s="89" t="str">
        <f ca="1">IF(H25=1,J25,I25)</f>
        <v>填写</v>
      </c>
      <c r="D25" s="97" t="str">
        <f>IF(H25=1,"Click here to answer question 3 for Tin","")</f>
        <v/>
      </c>
      <c r="E25" s="20" t="s">
        <v>780</v>
      </c>
      <c r="F25" s="94">
        <f>IF(OR(B15="No",B20="No"),0,1)</f>
        <v>0</v>
      </c>
      <c r="G25" s="70">
        <f>IF(B25=0,1,0)</f>
        <v>1</v>
      </c>
      <c r="H25" s="71">
        <f>F25*G25</f>
        <v>0</v>
      </c>
      <c r="I25" s="147" t="str">
        <f ca="1">OFFSET(L!$C$1,MATCH("Checker"&amp;"Comp",L!$A:$A,0)-1,SL,,)</f>
        <v>填写</v>
      </c>
      <c r="J25" s="19" t="str">
        <f ca="1">OFFSET(L!$C$1,MATCH("Checker"&amp;ADDRESS(ROW(),COLUMN(),4),L!$A:$A,0)-1,SL,,)</f>
        <v>在“申报”选项卡 D39 单元格中，申报在此调查回答里申报的产品范围内所用锡的原产地是否为刚果民主共和国或毗邻国家或地区</v>
      </c>
    </row>
    <row r="26" spans="1:10" ht="39">
      <c r="A26" s="90" t="str">
        <f ca="1">Declaration!B40</f>
        <v>金</v>
      </c>
      <c r="B26" s="89">
        <f>IF(AND($B$16="Yes",$B$21="Yes"),Declaration!D40,0)</f>
        <v>0</v>
      </c>
      <c r="C26" s="89" t="str">
        <f ca="1">IF(H26=1,J26,I26)</f>
        <v>填写</v>
      </c>
      <c r="D26" s="97" t="str">
        <f>IF(H26=1,"Click here to answer question 3 for Gold","")</f>
        <v/>
      </c>
      <c r="E26" s="20" t="s">
        <v>780</v>
      </c>
      <c r="F26" s="94">
        <f>IF(OR(B16="No",B21="No"),0,1)</f>
        <v>0</v>
      </c>
      <c r="G26" s="70">
        <f>IF(B26=0,1,0)</f>
        <v>1</v>
      </c>
      <c r="H26" s="71">
        <f>F26*G26</f>
        <v>0</v>
      </c>
      <c r="I26" s="147" t="str">
        <f ca="1">OFFSET(L!$C$1,MATCH("Checker"&amp;"Comp",L!$A:$A,0)-1,SL,,)</f>
        <v>填写</v>
      </c>
      <c r="J26" s="19" t="str">
        <f ca="1">OFFSET(L!$C$1,MATCH("Checker"&amp;ADDRESS(ROW(),COLUMN(),4),L!$A:$A,0)-1,SL,,)</f>
        <v>在“申报”选项卡 D40 单元格中，申报在此调查回答里申报的产品范围内所用金的原产地是否为刚果民主共和国或毗邻国家或地区</v>
      </c>
    </row>
    <row r="27" spans="1:10" ht="39">
      <c r="A27" s="90" t="str">
        <f ca="1">Declaration!B41</f>
        <v>钨</v>
      </c>
      <c r="B27" s="89">
        <f>IF(AND($B$17="Yes",$B$22="Yes"),Declaration!D41,0)</f>
        <v>0</v>
      </c>
      <c r="C27" s="89" t="str">
        <f ca="1">IF(H27=1,J27,I27)</f>
        <v>填写</v>
      </c>
      <c r="D27" s="97" t="str">
        <f>IF(H27=1,"Click here to answer question 3 for Tungsten","")</f>
        <v/>
      </c>
      <c r="E27" s="20" t="s">
        <v>780</v>
      </c>
      <c r="F27" s="94">
        <f>IF(OR(B17="No",B22="No"),0,1)</f>
        <v>0</v>
      </c>
      <c r="G27" s="70">
        <f>IF(B27=0,1,0)</f>
        <v>1</v>
      </c>
      <c r="H27" s="71">
        <f>F27*G27</f>
        <v>0</v>
      </c>
      <c r="I27" s="147" t="str">
        <f ca="1">OFFSET(L!$C$1,MATCH("Checker"&amp;"Comp",L!$A:$A,0)-1,SL,,)</f>
        <v>填写</v>
      </c>
      <c r="J27" s="19" t="str">
        <f ca="1">OFFSET(L!$C$1,MATCH("Checker"&amp;ADDRESS(ROW(),COLUMN(),4),L!$A:$A,0)-1,SL,,)</f>
        <v>在“申报”选项卡 D41 单元格中，申报在此调查回答里申报的产品范围内所用钨的原产地是否为刚果民主共和国或毗邻国家或地区</v>
      </c>
    </row>
    <row r="28" spans="1:10" ht="39.6" customHeight="1">
      <c r="A28" s="89" t="str">
        <f ca="1">Declaration!B43</f>
        <v>4) 贵公司供应链中是否有冶炼厂从受冲突影响和高风险地区_x000D_
采购 3TG？</v>
      </c>
      <c r="B28" s="89"/>
      <c r="C28" s="89"/>
      <c r="D28" s="97"/>
      <c r="E28" s="20"/>
      <c r="F28" s="20"/>
      <c r="G28" s="20"/>
      <c r="I28" s="147"/>
    </row>
    <row r="29" spans="1:10" ht="41.1" customHeight="1">
      <c r="A29" s="90" t="str">
        <f ca="1">Declaration!B44</f>
        <v>钽</v>
      </c>
      <c r="B29" s="89">
        <f>IF(AND($B$14="Yes",$B$19="Yes"),Declaration!D44,0)</f>
        <v>0</v>
      </c>
      <c r="C29" s="89" t="str">
        <f ca="1">IF(H29=1,J29,I29)</f>
        <v>填写</v>
      </c>
      <c r="D29" s="260" t="str">
        <f>IF(H29=1,"Click here to answer question 4 for Tantalum","")</f>
        <v/>
      </c>
      <c r="E29" s="20"/>
      <c r="F29" s="94">
        <f>F24</f>
        <v>0</v>
      </c>
      <c r="G29" s="70">
        <f t="shared" ref="G29" si="8">IF(B29=0,1,0)</f>
        <v>1</v>
      </c>
      <c r="H29" s="71">
        <f t="shared" ref="H29" si="9">F29*G29</f>
        <v>0</v>
      </c>
      <c r="I29" s="147" t="str">
        <f ca="1">OFFSET(L!$C$1,MATCH("Checker"&amp;"Comp",L!$A:$A,0)-1,SL,,)</f>
        <v>填写</v>
      </c>
      <c r="J29" s="19" t="str">
        <f ca="1">OFFSET(L!$C$1,MATCH("Checker"&amp;ADDRESS(ROW(),COLUMN(),4),L!$A:$A,0)-1,SL,,)</f>
        <v>在“申报”选项卡 D44 单元格中申报此调查回答中所申报产品范围内使用的钽的原产地是否为受冲突影响和高风险地区</v>
      </c>
    </row>
    <row r="30" spans="1:10" ht="41.1" customHeight="1">
      <c r="A30" s="90" t="str">
        <f ca="1">Declaration!B45</f>
        <v>锡</v>
      </c>
      <c r="B30" s="89">
        <f>IF(AND($B$15="Yes",$B$20="Yes"),Declaration!D45,0)</f>
        <v>0</v>
      </c>
      <c r="C30" s="89" t="str">
        <f ca="1">IF(H30=1,J30,I30)</f>
        <v>填写</v>
      </c>
      <c r="D30" s="260" t="str">
        <f>IF(H30=1,"Click here to answer question 4 for Tin","")</f>
        <v/>
      </c>
      <c r="E30" s="20"/>
      <c r="F30" s="94">
        <f>F25</f>
        <v>0</v>
      </c>
      <c r="G30" s="70">
        <f>IF(B30=0,1,0)</f>
        <v>1</v>
      </c>
      <c r="H30" s="71">
        <f>F30*G30</f>
        <v>0</v>
      </c>
      <c r="I30" s="147" t="str">
        <f ca="1">OFFSET(L!$C$1,MATCH("Checker"&amp;"Comp",L!$A:$A,0)-1,SL,,)</f>
        <v>填写</v>
      </c>
      <c r="J30" s="19" t="str">
        <f ca="1">OFFSET(L!$C$1,MATCH("Checker"&amp;ADDRESS(ROW(),COLUMN(),4),L!$A:$A,0)-1,SL,,)</f>
        <v>在“申报”选项卡 D45 单元格中申报此调查回答中所申报产品范围内使用的锡的原产地是否为受冲突影响和高风险地区</v>
      </c>
    </row>
    <row r="31" spans="1:10" ht="41.1" customHeight="1">
      <c r="A31" s="90" t="str">
        <f ca="1">Declaration!B46</f>
        <v>金</v>
      </c>
      <c r="B31" s="89">
        <f>IF(AND($B$16="Yes",$B$21="Yes"),Declaration!D46,0)</f>
        <v>0</v>
      </c>
      <c r="C31" s="89" t="str">
        <f ca="1">IF(H31=1,J31,I31)</f>
        <v>填写</v>
      </c>
      <c r="D31" s="260" t="str">
        <f>IF(H31=1,"Click here to answer question 4 for Gold","")</f>
        <v/>
      </c>
      <c r="E31" s="20"/>
      <c r="F31" s="94">
        <f>F26</f>
        <v>0</v>
      </c>
      <c r="G31" s="70">
        <f>IF(B31=0,1,0)</f>
        <v>1</v>
      </c>
      <c r="H31" s="71">
        <f>F31*G31</f>
        <v>0</v>
      </c>
      <c r="I31" s="147" t="str">
        <f ca="1">OFFSET(L!$C$1,MATCH("Checker"&amp;"Comp",L!$A:$A,0)-1,SL,,)</f>
        <v>填写</v>
      </c>
      <c r="J31" s="19" t="str">
        <f ca="1">OFFSET(L!$C$1,MATCH("Checker"&amp;ADDRESS(ROW(),COLUMN(),4),L!$A:$A,0)-1,SL,,)</f>
        <v>在“申报”选项卡 D46 单元格中申报此调查回答中所申报产品范围内使用的金的原产地是否为受冲突影响和高风险地区</v>
      </c>
    </row>
    <row r="32" spans="1:10" ht="41.1" customHeight="1">
      <c r="A32" s="90" t="str">
        <f ca="1">Declaration!B47</f>
        <v>钨</v>
      </c>
      <c r="B32" s="89">
        <f>IF(AND($B$17="Yes",$B$22="Yes"),Declaration!D47,0)</f>
        <v>0</v>
      </c>
      <c r="C32" s="89" t="str">
        <f ca="1">IF(H32=1,J32,I32)</f>
        <v>填写</v>
      </c>
      <c r="D32" s="260" t="str">
        <f>IF(H32=1,"Click here to answer question 4 for Tungsten","")</f>
        <v/>
      </c>
      <c r="E32" s="20"/>
      <c r="F32" s="94">
        <f>F27</f>
        <v>0</v>
      </c>
      <c r="G32" s="70">
        <f>IF(B32=0,1,0)</f>
        <v>1</v>
      </c>
      <c r="H32" s="71">
        <f>F32*G32</f>
        <v>0</v>
      </c>
      <c r="I32" s="147" t="str">
        <f ca="1">OFFSET(L!$C$1,MATCH("Checker"&amp;"Comp",L!$A:$A,0)-1,SL,,)</f>
        <v>填写</v>
      </c>
      <c r="J32" s="19" t="str">
        <f ca="1">OFFSET(L!$C$1,MATCH("Checker"&amp;ADDRESS(ROW(),COLUMN(),4),L!$A:$A,0)-1,SL,,)</f>
        <v>在“申报”选项卡 D47 单元格中申报此调查回答中所申报产品范围内使用的钨的原产地是否为受冲突影响和高风险地区</v>
      </c>
    </row>
    <row r="33" spans="1:10" ht="37.799999999999997">
      <c r="A33" s="89" t="str">
        <f ca="1">Declaration!B49</f>
        <v>5) 是否 100% 的 3TG（因产品功能或生产而必须使用）来自于回收料或报废料？</v>
      </c>
      <c r="B33" s="92"/>
      <c r="C33" s="92"/>
      <c r="D33" s="96"/>
      <c r="E33" s="20" t="s">
        <v>1273</v>
      </c>
      <c r="F33" s="93"/>
      <c r="J33" s="148"/>
    </row>
    <row r="34" spans="1:10" ht="39">
      <c r="A34" s="90" t="str">
        <f ca="1">Declaration!B50</f>
        <v>钽</v>
      </c>
      <c r="B34" s="89">
        <f>IF(AND($B$14="Yes",$B$19="Yes"),Declaration!D50,0)</f>
        <v>0</v>
      </c>
      <c r="C34" s="89" t="str">
        <f ca="1">IF(H34=1,J34,I34)</f>
        <v>填写</v>
      </c>
      <c r="D34" s="260" t="str">
        <f>IF(H34=1,"Click here to answer question 5 for Tantalum","")</f>
        <v/>
      </c>
      <c r="E34" s="20" t="s">
        <v>1273</v>
      </c>
      <c r="F34" s="94">
        <f>F24</f>
        <v>0</v>
      </c>
      <c r="G34" s="70">
        <f>IF(B34=0,1,0)</f>
        <v>1</v>
      </c>
      <c r="H34" s="71">
        <f>F34*G34</f>
        <v>0</v>
      </c>
      <c r="I34" s="147" t="str">
        <f ca="1">OFFSET(L!$C$1,MATCH("Checker"&amp;"Comp",L!$A:$A,0)-1,SL,,)</f>
        <v>填写</v>
      </c>
      <c r="J34" s="148" t="str">
        <f ca="1">OFFSET(L!$C$1,MATCH("Checker"&amp;ADDRESS(ROW(),COLUMN(),4),L!$A:$A,0)-1,SL,,)</f>
        <v>在“申报”选项卡 D44 单元格中，申报在此调查回答里申报的产品范围内所用钽是否完全来自回收料或报废料</v>
      </c>
    </row>
    <row r="35" spans="1:10" ht="39">
      <c r="A35" s="90" t="str">
        <f ca="1">Declaration!B51</f>
        <v>锡</v>
      </c>
      <c r="B35" s="89">
        <f>IF(AND($B$15="Yes",$B$20="Yes"),Declaration!D51,0)</f>
        <v>0</v>
      </c>
      <c r="C35" s="89" t="str">
        <f ca="1">IF(H35=1,J35,I35)</f>
        <v>填写</v>
      </c>
      <c r="D35" s="260" t="str">
        <f>IF(H35=1,"Click here to answer question 5 for Tin","")</f>
        <v/>
      </c>
      <c r="E35" s="20" t="s">
        <v>1273</v>
      </c>
      <c r="F35" s="94">
        <f>F25</f>
        <v>0</v>
      </c>
      <c r="G35" s="70">
        <f>IF(B35=0,1,0)</f>
        <v>1</v>
      </c>
      <c r="H35" s="71">
        <f>F35*G35</f>
        <v>0</v>
      </c>
      <c r="I35" s="147" t="str">
        <f ca="1">OFFSET(L!$C$1,MATCH("Checker"&amp;"Comp",L!$A:$A,0)-1,SL,,)</f>
        <v>填写</v>
      </c>
      <c r="J35" s="148" t="str">
        <f ca="1">OFFSET(L!$C$1,MATCH("Checker"&amp;ADDRESS(ROW(),COLUMN(),4),L!$A:$A,0)-1,SL,,)</f>
        <v>在“申报”选项卡 D45 单元格中，申报在此调查回答里申报的产品范围内所用锡是否完全来自回收料或报废料</v>
      </c>
    </row>
    <row r="36" spans="1:10" ht="39">
      <c r="A36" s="90" t="str">
        <f ca="1">Declaration!B52</f>
        <v>金</v>
      </c>
      <c r="B36" s="89">
        <f>IF(AND($B$16="Yes",$B$21="Yes"),Declaration!D52,0)</f>
        <v>0</v>
      </c>
      <c r="C36" s="89" t="str">
        <f ca="1">IF(H36=1,J36,I36)</f>
        <v>填写</v>
      </c>
      <c r="D36" s="260" t="str">
        <f>IF(H36=1,"Click here to answer question 5 for Gold","")</f>
        <v/>
      </c>
      <c r="E36" s="20" t="s">
        <v>1273</v>
      </c>
      <c r="F36" s="94">
        <f>F26</f>
        <v>0</v>
      </c>
      <c r="G36" s="70">
        <f>IF(B36=0,1,0)</f>
        <v>1</v>
      </c>
      <c r="H36" s="71">
        <f>F36*G36</f>
        <v>0</v>
      </c>
      <c r="I36" s="147" t="str">
        <f ca="1">OFFSET(L!$C$1,MATCH("Checker"&amp;"Comp",L!$A:$A,0)-1,SL,,)</f>
        <v>填写</v>
      </c>
      <c r="J36" s="148" t="str">
        <f ca="1">OFFSET(L!$C$1,MATCH("Checker"&amp;ADDRESS(ROW(),COLUMN(),4),L!$A:$A,0)-1,SL,,)</f>
        <v>在“申报”选项卡 D46 单元格中，申报在此调查回答里申报的产品范围内所用金是否完全来自回收料或报废料</v>
      </c>
    </row>
    <row r="37" spans="1:10" ht="39">
      <c r="A37" s="90" t="str">
        <f ca="1">Declaration!B53</f>
        <v>钨</v>
      </c>
      <c r="B37" s="89">
        <f>IF(AND($B$17="Yes",$B$22="Yes"),Declaration!D53,0)</f>
        <v>0</v>
      </c>
      <c r="C37" s="89" t="str">
        <f ca="1">IF(H37=1,J37,I37)</f>
        <v>填写</v>
      </c>
      <c r="D37" s="260" t="str">
        <f>IF(H37=1,"Click here to answer question 5 for Tungsten","")</f>
        <v/>
      </c>
      <c r="E37" s="20" t="s">
        <v>1273</v>
      </c>
      <c r="F37" s="94">
        <f>F27</f>
        <v>0</v>
      </c>
      <c r="G37" s="70">
        <f>IF(B37=0,1,0)</f>
        <v>1</v>
      </c>
      <c r="H37" s="71">
        <f>F37*G37</f>
        <v>0</v>
      </c>
      <c r="I37" s="147" t="str">
        <f ca="1">OFFSET(L!$C$1,MATCH("Checker"&amp;"Comp",L!$A:$A,0)-1,SL,,)</f>
        <v>填写</v>
      </c>
      <c r="J37" s="148" t="str">
        <f ca="1">OFFSET(L!$C$1,MATCH("Checker"&amp;ADDRESS(ROW(),COLUMN(),4),L!$A:$A,0)-1,SL,,)</f>
        <v>在“申报”选项卡 D46 单元格中，申报在此调查回答里申报的产品范围内所用钨是否完全来自回收料或报废料</v>
      </c>
    </row>
    <row r="38" spans="1:10" ht="37.799999999999997">
      <c r="A38" s="89" t="str">
        <f ca="1">Declaration!B55</f>
        <v>6) 已对贵公司供应链调查提供答复的相关供应商百分比是多少？</v>
      </c>
      <c r="B38" s="92"/>
      <c r="C38" s="92"/>
      <c r="D38" s="96"/>
      <c r="E38" s="20" t="s">
        <v>780</v>
      </c>
      <c r="F38" s="93"/>
    </row>
    <row r="39" spans="1:10" ht="26.4">
      <c r="A39" s="90" t="str">
        <f ca="1">Declaration!B56</f>
        <v>钽</v>
      </c>
      <c r="B39" s="268">
        <f>IF(AND($B$14="Yes",$B$19="Yes"),Declaration!D56,0)</f>
        <v>0</v>
      </c>
      <c r="C39" s="89" t="str">
        <f ca="1">IF(H39=1,J39,I39)</f>
        <v>填写</v>
      </c>
      <c r="D39" s="261" t="str">
        <f>IF(H39=1,"Click here to answer question 6 for Tantalum","")</f>
        <v/>
      </c>
      <c r="E39" s="20" t="s">
        <v>779</v>
      </c>
      <c r="F39" s="94">
        <f>F24</f>
        <v>0</v>
      </c>
      <c r="G39" s="70">
        <f>IF(B39=0,1,0)</f>
        <v>1</v>
      </c>
      <c r="H39" s="71">
        <f>F39*G39</f>
        <v>0</v>
      </c>
      <c r="I39" s="147" t="str">
        <f ca="1">OFFSET(L!$C$1,MATCH("Checker"&amp;"Comp",L!$A:$A,0)-1,SL,,)</f>
        <v>填写</v>
      </c>
      <c r="J39" s="19" t="str">
        <f ca="1">OFFSET(L!$C$1,MATCH("Checker"&amp;ADDRESS(ROW(),COLUMN(),4),L!$A:$A,0)-1,SL,,)</f>
        <v>在“申报”选项卡 D50 单元格中，提供供应商的冶炼厂信息填写百分比</v>
      </c>
    </row>
    <row r="40" spans="1:10" ht="26.4">
      <c r="A40" s="90" t="str">
        <f ca="1">Declaration!B57</f>
        <v>锡</v>
      </c>
      <c r="B40" s="268">
        <f>IF(AND($B$15="Yes",$B$20="Yes"),Declaration!D57,0)</f>
        <v>0</v>
      </c>
      <c r="C40" s="89" t="str">
        <f ca="1">IF(H40=1,J40,I40)</f>
        <v>填写</v>
      </c>
      <c r="D40" s="261" t="str">
        <f>IF(H40=1,"Click here to answer question 6 for Tin","")</f>
        <v/>
      </c>
      <c r="E40" s="20" t="s">
        <v>779</v>
      </c>
      <c r="F40" s="94">
        <f>F25</f>
        <v>0</v>
      </c>
      <c r="G40" s="70">
        <f>IF(B40=0,1,0)</f>
        <v>1</v>
      </c>
      <c r="H40" s="71">
        <f>F40*G40</f>
        <v>0</v>
      </c>
      <c r="I40" s="147" t="str">
        <f ca="1">OFFSET(L!$C$1,MATCH("Checker"&amp;"Comp",L!$A:$A,0)-1,SL,,)</f>
        <v>填写</v>
      </c>
      <c r="J40" s="19" t="str">
        <f ca="1">OFFSET(L!$C$1,MATCH("Checker"&amp;ADDRESS(ROW(),COLUMN(),4),L!$A:$A,0)-1,SL,,)</f>
        <v>在“申报”选项卡 D51 单元格中，提供供应商的冶炼厂信息填写百分比</v>
      </c>
    </row>
    <row r="41" spans="1:10" ht="26.4">
      <c r="A41" s="90" t="str">
        <f ca="1">Declaration!B58</f>
        <v>金</v>
      </c>
      <c r="B41" s="268">
        <f>IF(AND($B$16="Yes",$B$21="Yes"),Declaration!D58,0)</f>
        <v>0</v>
      </c>
      <c r="C41" s="89" t="str">
        <f ca="1">IF(H41=1,J41,I41)</f>
        <v>填写</v>
      </c>
      <c r="D41" s="261" t="str">
        <f>IF(H41=1,"Click here to answer question 6 for Gold","")</f>
        <v/>
      </c>
      <c r="E41" s="20" t="s">
        <v>779</v>
      </c>
      <c r="F41" s="94">
        <f>F26</f>
        <v>0</v>
      </c>
      <c r="G41" s="70">
        <f>IF(B41=0,1,0)</f>
        <v>1</v>
      </c>
      <c r="H41" s="71">
        <f>F41*G41</f>
        <v>0</v>
      </c>
      <c r="I41" s="147" t="str">
        <f ca="1">OFFSET(L!$C$1,MATCH("Checker"&amp;"Comp",L!$A:$A,0)-1,SL,,)</f>
        <v>填写</v>
      </c>
      <c r="J41" s="19" t="str">
        <f ca="1">OFFSET(L!$C$1,MATCH("Checker"&amp;ADDRESS(ROW(),COLUMN(),4),L!$A:$A,0)-1,SL,,)</f>
        <v>在“申报”选项卡 D52 单元格中，提供供应商的冶炼厂信息填写百分比</v>
      </c>
    </row>
    <row r="42" spans="1:10" ht="26.4">
      <c r="A42" s="90" t="str">
        <f ca="1">Declaration!B59</f>
        <v>钨</v>
      </c>
      <c r="B42" s="268">
        <f>IF(AND($B$17="Yes",$B$22="Yes"),Declaration!D59,0)</f>
        <v>0</v>
      </c>
      <c r="C42" s="89" t="str">
        <f ca="1">IF(H42=1,J42,I42)</f>
        <v>填写</v>
      </c>
      <c r="D42" s="261" t="str">
        <f>IF(H42=1,"Click here to answer question 6 for Tungsten","")</f>
        <v/>
      </c>
      <c r="E42" s="20" t="s">
        <v>779</v>
      </c>
      <c r="F42" s="94">
        <f>F27</f>
        <v>0</v>
      </c>
      <c r="G42" s="70">
        <f>IF(B42=0,1,0)</f>
        <v>1</v>
      </c>
      <c r="H42" s="71">
        <f>F42*G42</f>
        <v>0</v>
      </c>
      <c r="I42" s="147" t="str">
        <f ca="1">OFFSET(L!$C$1,MATCH("Checker"&amp;"Comp",L!$A:$A,0)-1,SL,,)</f>
        <v>填写</v>
      </c>
      <c r="J42" s="19" t="str">
        <f ca="1">OFFSET(L!$C$1,MATCH("Checker"&amp;ADDRESS(ROW(),COLUMN(),4),L!$A:$A,0)-1,SL,,)</f>
        <v>在“申报”选项卡 D53 单元格中，提供供应商的冶炼厂信息填写百分比</v>
      </c>
    </row>
    <row r="43" spans="1:10" ht="50.4">
      <c r="A43" s="89" t="str">
        <f ca="1">Declaration!B61</f>
        <v>7) 您是否识别出为贵公司供应链供应 3TG 的所有冶炼厂？</v>
      </c>
      <c r="B43" s="92"/>
      <c r="C43" s="92"/>
      <c r="D43" s="96"/>
      <c r="E43" s="20" t="s">
        <v>781</v>
      </c>
      <c r="F43" s="93"/>
    </row>
    <row r="44" spans="1:10" ht="51.6">
      <c r="A44" s="90" t="str">
        <f ca="1">Declaration!B62</f>
        <v>钽</v>
      </c>
      <c r="B44" s="89">
        <f>IF(AND($B$14="Yes",$B$19="Yes"),Declaration!D62,0)</f>
        <v>0</v>
      </c>
      <c r="C44" s="89" t="str">
        <f ca="1">IF(H44=1,J44,I44)</f>
        <v>填写</v>
      </c>
      <c r="D44" s="260" t="str">
        <f>IF(H44=1,"Click here to answer question 7 for Tantalum","")</f>
        <v/>
      </c>
      <c r="E44" s="20" t="s">
        <v>1269</v>
      </c>
      <c r="F44" s="94">
        <f>F24</f>
        <v>0</v>
      </c>
      <c r="G44" s="70">
        <f>IF(B44=0,1,0)</f>
        <v>1</v>
      </c>
      <c r="H44" s="71">
        <f>F44*G44</f>
        <v>0</v>
      </c>
      <c r="I44" s="147" t="str">
        <f ca="1">OFFSET(L!$C$1,MATCH("Checker"&amp;"Comp",L!$A:$A,0)-1,SL,,)</f>
        <v>填写</v>
      </c>
      <c r="J44" s="19" t="str">
        <f ca="1">OFFSET(L!$C$1,MATCH("Checker"&amp;ADDRESS(ROW(),COLUMN(),4),L!$A:$A,0)-1,SL,,)</f>
        <v>在“申报”选项卡 D56 单元格中，申报是否在此调查回答里的申报产品范围下方提供了所有冶炼厂名称</v>
      </c>
    </row>
    <row r="45" spans="1:10" ht="51.6">
      <c r="A45" s="90" t="str">
        <f ca="1">Declaration!B63</f>
        <v>锡</v>
      </c>
      <c r="B45" s="89">
        <f>IF(AND($B$15="Yes",$B$20="Yes"),Declaration!D63,0)</f>
        <v>0</v>
      </c>
      <c r="C45" s="89" t="str">
        <f ca="1">IF(H45=1,J45,I45)</f>
        <v>填写</v>
      </c>
      <c r="D45" s="260" t="str">
        <f>IF(H45=1,"Click here to answer question 7 for Tin","")</f>
        <v/>
      </c>
      <c r="E45" s="20" t="s">
        <v>1269</v>
      </c>
      <c r="F45" s="94">
        <f>F25</f>
        <v>0</v>
      </c>
      <c r="G45" s="70">
        <f>IF(B45=0,1,0)</f>
        <v>1</v>
      </c>
      <c r="H45" s="71">
        <f>F45*G45</f>
        <v>0</v>
      </c>
      <c r="I45" s="147" t="str">
        <f ca="1">OFFSET(L!$C$1,MATCH("Checker"&amp;"Comp",L!$A:$A,0)-1,SL,,)</f>
        <v>填写</v>
      </c>
      <c r="J45" s="19" t="str">
        <f ca="1">OFFSET(L!$C$1,MATCH("Checker"&amp;ADDRESS(ROW(),COLUMN(),4),L!$A:$A,0)-1,SL,,)</f>
        <v>在“申报”选项卡 D57 单元格中，申报是否在此调查回答里的申报产品范围下方提供了所有冶炼厂名称</v>
      </c>
    </row>
    <row r="46" spans="1:10" ht="51.6">
      <c r="A46" s="90" t="str">
        <f ca="1">Declaration!B64</f>
        <v>金</v>
      </c>
      <c r="B46" s="89">
        <f>IF(AND($B$16="Yes",$B$21="Yes"),Declaration!D64,0)</f>
        <v>0</v>
      </c>
      <c r="C46" s="89" t="str">
        <f ca="1">IF(H46=1,J46,I46)</f>
        <v>填写</v>
      </c>
      <c r="D46" s="260" t="str">
        <f>IF(H46=1,"Click here to answer question 7 for Gold","")</f>
        <v/>
      </c>
      <c r="E46" s="20" t="s">
        <v>1269</v>
      </c>
      <c r="F46" s="94">
        <f>F26</f>
        <v>0</v>
      </c>
      <c r="G46" s="70">
        <f>IF(B46=0,1,0)</f>
        <v>1</v>
      </c>
      <c r="H46" s="71">
        <f>F46*G46</f>
        <v>0</v>
      </c>
      <c r="I46" s="147" t="str">
        <f ca="1">OFFSET(L!$C$1,MATCH("Checker"&amp;"Comp",L!$A:$A,0)-1,SL,,)</f>
        <v>填写</v>
      </c>
      <c r="J46" s="19" t="str">
        <f ca="1">OFFSET(L!$C$1,MATCH("Checker"&amp;ADDRESS(ROW(),COLUMN(),4),L!$A:$A,0)-1,SL,,)</f>
        <v>在“申报”选项卡 D58 单元格中，申报是否在此调查回答里的申报产品范围下方提供了所有冶炼厂名称</v>
      </c>
    </row>
    <row r="47" spans="1:10" ht="51.6">
      <c r="A47" s="90" t="str">
        <f ca="1">Declaration!B65</f>
        <v>钨</v>
      </c>
      <c r="B47" s="89">
        <f>IF(AND($B$17="Yes",$B$22="Yes"),Declaration!D65,0)</f>
        <v>0</v>
      </c>
      <c r="C47" s="89" t="str">
        <f ca="1">IF(H47=1,J47,I47)</f>
        <v>填写</v>
      </c>
      <c r="D47" s="260" t="str">
        <f>IF(H47=1,"Click here to answer question 7 for Tungsten","")</f>
        <v/>
      </c>
      <c r="E47" s="20" t="s">
        <v>1269</v>
      </c>
      <c r="F47" s="94">
        <f>F27</f>
        <v>0</v>
      </c>
      <c r="G47" s="70">
        <f>IF(B47=0,1,0)</f>
        <v>1</v>
      </c>
      <c r="H47" s="71">
        <f>F47*G47</f>
        <v>0</v>
      </c>
      <c r="I47" s="147" t="str">
        <f ca="1">OFFSET(L!$C$1,MATCH("Checker"&amp;"Comp",L!$A:$A,0)-1,SL,,)</f>
        <v>填写</v>
      </c>
      <c r="J47" s="19" t="str">
        <f ca="1">OFFSET(L!$C$1,MATCH("Checker"&amp;ADDRESS(ROW(),COLUMN(),4),L!$A:$A,0)-1,SL,,)</f>
        <v>在“申报”选项卡 D59 单元格中，申报是否在此调查回答里的申报产品范围下方提供了所有冶炼厂名称</v>
      </c>
    </row>
    <row r="48" spans="1:10" ht="63">
      <c r="A48" s="89" t="str">
        <f ca="1">Declaration!B67</f>
        <v>8) 贵公司收到的所有适用冶炼厂信息是否已在此申报中报告？</v>
      </c>
      <c r="B48" s="92"/>
      <c r="C48" s="92"/>
      <c r="D48" s="96"/>
      <c r="E48" s="20" t="s">
        <v>782</v>
      </c>
      <c r="F48" s="93"/>
    </row>
    <row r="49" spans="1:10" ht="39">
      <c r="A49" s="90" t="str">
        <f ca="1">Declaration!B68</f>
        <v>钽</v>
      </c>
      <c r="B49" s="89">
        <f>IF(AND($B$14="Yes",$B$19="Yes"),Declaration!D68,0)</f>
        <v>0</v>
      </c>
      <c r="C49" s="89" t="str">
        <f ca="1">IF(H49=1,J49,I49)</f>
        <v>填写</v>
      </c>
      <c r="D49" s="261" t="str">
        <f>IF(H49=1,"Click here to answer question 8 for Tantalum","")</f>
        <v/>
      </c>
      <c r="E49" s="20" t="s">
        <v>780</v>
      </c>
      <c r="F49" s="94">
        <f>F24</f>
        <v>0</v>
      </c>
      <c r="G49" s="70">
        <f>IF(B49=0,1,0)</f>
        <v>1</v>
      </c>
      <c r="H49" s="71">
        <f>F49*G49</f>
        <v>0</v>
      </c>
      <c r="I49" s="147" t="str">
        <f ca="1">OFFSET(L!$C$1,MATCH("Checker"&amp;"Comp",L!$A:$A,0)-1,SL,,)</f>
        <v>填写</v>
      </c>
      <c r="J49" s="19" t="str">
        <f ca="1">OFFSET(L!$C$1,MATCH("Checker"&amp;ADDRESS(ROW(),COLUMN(),4),L!$A:$A,0)-1,SL,,)</f>
        <v>在“申报”选项卡 D62 单元格中，申报是否已提供所有适用钽冶炼厂信息</v>
      </c>
    </row>
    <row r="50" spans="1:10" ht="39">
      <c r="A50" s="90" t="str">
        <f ca="1">Declaration!B69</f>
        <v>锡</v>
      </c>
      <c r="B50" s="89">
        <f>IF(AND($B$15="Yes",$B$20="Yes"),Declaration!D69,0)</f>
        <v>0</v>
      </c>
      <c r="C50" s="89" t="str">
        <f ca="1">IF(H50=1,J50,I50)</f>
        <v>填写</v>
      </c>
      <c r="D50" s="261" t="str">
        <f>IF(H50=1,"Click here to answer question 8 for Tin","")</f>
        <v/>
      </c>
      <c r="E50" s="20" t="s">
        <v>780</v>
      </c>
      <c r="F50" s="94">
        <f>F25</f>
        <v>0</v>
      </c>
      <c r="G50" s="70">
        <f>IF(B50=0,1,0)</f>
        <v>1</v>
      </c>
      <c r="H50" s="71">
        <f>F50*G50</f>
        <v>0</v>
      </c>
      <c r="I50" s="147" t="str">
        <f ca="1">OFFSET(L!$C$1,MATCH("Checker"&amp;"Comp",L!$A:$A,0)-1,SL,,)</f>
        <v>填写</v>
      </c>
      <c r="J50" s="19" t="str">
        <f ca="1">OFFSET(L!$C$1,MATCH("Checker"&amp;ADDRESS(ROW(),COLUMN(),4),L!$A:$A,0)-1,SL,,)</f>
        <v>在“申报”选项卡 D63 单元格中，申报是否已提供所有适用锡冶炼厂信息</v>
      </c>
    </row>
    <row r="51" spans="1:10" ht="39">
      <c r="A51" s="90" t="str">
        <f ca="1">Declaration!B70</f>
        <v>金</v>
      </c>
      <c r="B51" s="89">
        <f>IF(AND($B$16="Yes",$B$21="Yes"),Declaration!D70,0)</f>
        <v>0</v>
      </c>
      <c r="C51" s="89" t="str">
        <f ca="1">IF(H51=1,J51,I51)</f>
        <v>填写</v>
      </c>
      <c r="D51" s="261" t="str">
        <f>IF(H51=1,"Click here to answer question 8 for Gold","")</f>
        <v/>
      </c>
      <c r="E51" s="20" t="s">
        <v>780</v>
      </c>
      <c r="F51" s="94">
        <f>F26</f>
        <v>0</v>
      </c>
      <c r="G51" s="70">
        <f>IF(B51=0,1,0)</f>
        <v>1</v>
      </c>
      <c r="H51" s="71">
        <f>F51*G51</f>
        <v>0</v>
      </c>
      <c r="I51" s="147" t="str">
        <f ca="1">OFFSET(L!$C$1,MATCH("Checker"&amp;"Comp",L!$A:$A,0)-1,SL,,)</f>
        <v>填写</v>
      </c>
      <c r="J51" s="19" t="str">
        <f ca="1">OFFSET(L!$C$1,MATCH("Checker"&amp;ADDRESS(ROW(),COLUMN(),4),L!$A:$A,0)-1,SL,,)</f>
        <v>在“申报”选项卡 D64 单元格中，申报是否已提供所有适用金冶炼厂信息</v>
      </c>
    </row>
    <row r="52" spans="1:10" ht="39">
      <c r="A52" s="90" t="str">
        <f ca="1">Declaration!B71</f>
        <v>钨</v>
      </c>
      <c r="B52" s="89">
        <f>IF(AND($B$17="Yes",$B$22="Yes"),Declaration!D71,0)</f>
        <v>0</v>
      </c>
      <c r="C52" s="89" t="str">
        <f ca="1">IF(H52=1,J52,I52)</f>
        <v>填写</v>
      </c>
      <c r="D52" s="261" t="str">
        <f>IF(H52=1,"Click here to answer question 8 for Tungsten","")</f>
        <v/>
      </c>
      <c r="E52" s="20" t="s">
        <v>780</v>
      </c>
      <c r="F52" s="94">
        <f>F27</f>
        <v>0</v>
      </c>
      <c r="G52" s="70">
        <f>IF(B52=0,1,0)</f>
        <v>1</v>
      </c>
      <c r="H52" s="71">
        <f>F52*G52</f>
        <v>0</v>
      </c>
      <c r="I52" s="147" t="str">
        <f ca="1">OFFSET(L!$C$1,MATCH("Checker"&amp;"Comp",L!$A:$A,0)-1,SL,,)</f>
        <v>填写</v>
      </c>
      <c r="J52" s="19" t="str">
        <f ca="1">OFFSET(L!$C$1,MATCH("Checker"&amp;ADDRESS(ROW(),COLUMN(),4),L!$A:$A,0)-1,SL,,)</f>
        <v>在“申报”选项卡 D65 单元格中，申报是否已提供所有适用钨冶炼厂信息</v>
      </c>
    </row>
    <row r="53" spans="1:10" ht="25.2">
      <c r="A53" s="89" t="str">
        <f ca="1">Declaration!B74</f>
        <v>问题</v>
      </c>
      <c r="B53" s="92"/>
      <c r="C53" s="92"/>
      <c r="D53" s="96"/>
      <c r="E53" s="20" t="s">
        <v>428</v>
      </c>
      <c r="F53" s="93"/>
      <c r="G53" s="93"/>
      <c r="H53" s="93"/>
    </row>
    <row r="54" spans="1:10" ht="39">
      <c r="A54" s="89" t="str">
        <f ca="1">Declaration!B75</f>
        <v>A. 贵公司是否已制定负责任矿产采购政策？</v>
      </c>
      <c r="B54" s="89" t="str">
        <f>Declaration!D75</f>
        <v>No</v>
      </c>
      <c r="C54" s="89" t="str">
        <f t="shared" ref="C54:C60" ca="1" si="10">IF(H54=1,J54,I54)</f>
        <v>填写</v>
      </c>
      <c r="D54" s="95" t="str">
        <f>IF(H54=1,"Click here to answer question (A)","")</f>
        <v/>
      </c>
      <c r="E54" s="20" t="s">
        <v>1273</v>
      </c>
      <c r="F54" s="94">
        <f>IF(SUM(F$24:F$27)=0,0,1)</f>
        <v>0</v>
      </c>
      <c r="G54" s="70">
        <f>IF(B54=0,1,0)</f>
        <v>0</v>
      </c>
      <c r="H54" s="71">
        <f t="shared" ref="H54:H60" si="11">F54*G54</f>
        <v>0</v>
      </c>
      <c r="I54" s="147" t="str">
        <f ca="1">OFFSET(L!$C$1,MATCH("Checker"&amp;"Comp",L!$A:$A,0)-1,SL,,)</f>
        <v>填写</v>
      </c>
      <c r="J54" s="19" t="str">
        <f ca="1">OFFSET(L!$C$1,MATCH("Checker"&amp;ADDRESS(ROW(),COLUMN(),4),L!$A:$A,0)-1,SL,,)</f>
        <v>在“申报”选项卡 D75 单元格中，回答贵公司是否制定了负责任矿物采购政策</v>
      </c>
    </row>
    <row r="55" spans="1:10" ht="54.75" customHeight="1">
      <c r="A55" s="89" t="str">
        <f ca="1">Declaration!B77</f>
        <v>B. 贵公司的负责任矿产采购政策是否公开发布于贵公司网页上？（备注 - 如果是，请在注释字段中注明 URL。）</v>
      </c>
      <c r="B55" s="89" t="str">
        <f>Declaration!D77</f>
        <v>No</v>
      </c>
      <c r="C55" s="89" t="str">
        <f t="shared" ca="1" si="10"/>
        <v>填写</v>
      </c>
      <c r="D55" s="95" t="str">
        <f>IF(H55=1,"Click here to answer question (B)","")</f>
        <v/>
      </c>
      <c r="E55" s="20" t="s">
        <v>1273</v>
      </c>
      <c r="F55" s="94">
        <f t="shared" ref="F55" si="12">F$54</f>
        <v>0</v>
      </c>
      <c r="G55" s="70">
        <f>IF(B55=0,1,0)</f>
        <v>0</v>
      </c>
      <c r="H55" s="71">
        <f t="shared" si="11"/>
        <v>0</v>
      </c>
      <c r="I55" s="147" t="str">
        <f ca="1">OFFSET(L!$C$1,MATCH("Checker"&amp;"Comp",L!$A:$A,0)-1,SL,,)</f>
        <v>填写</v>
      </c>
      <c r="J55" s="19" t="str">
        <f ca="1">OFFSET(L!$C$1,MATCH("Checker"&amp;ADDRESS(ROW(),COLUMN(),4),L!$A:$A,0)-1,SL,,)</f>
        <v>在“申报”选项卡 D77 单元格中，回答贵公司是否在贵公司的网站上公开发布_x000D_
负责任矿产采购政策</v>
      </c>
    </row>
    <row r="56" spans="1:10" ht="38.4" customHeight="1">
      <c r="A56" s="89" t="s">
        <v>3</v>
      </c>
      <c r="B56" s="89">
        <f>Declaration!G77</f>
        <v>0</v>
      </c>
      <c r="C56" s="89" t="str">
        <f t="shared" ca="1" si="10"/>
        <v>填写</v>
      </c>
      <c r="D56" s="95" t="str">
        <f>IF(H56=1,"Click here to specify URL for question (B)","")</f>
        <v/>
      </c>
      <c r="E56" s="20"/>
      <c r="F56" s="94">
        <f>IF(AND(F55=1,B55="Yes"),1,0)</f>
        <v>0</v>
      </c>
      <c r="G56" s="70">
        <f>IF(LEN(B56)&gt;1,0,1)</f>
        <v>1</v>
      </c>
      <c r="H56" s="71">
        <f t="shared" si="11"/>
        <v>0</v>
      </c>
      <c r="I56" s="147" t="str">
        <f ca="1">OFFSET(L!$C$1,MATCH("Checker"&amp;"Comp",L!$A:$A,0)-1,SL,,)</f>
        <v>填写</v>
      </c>
      <c r="J56" s="140" t="str">
        <f ca="1">OFFSET(L!$C$1,MATCH("Checker"&amp;ADDRESS(ROW(),COLUMN(),4),L!$A:$A,0)-1,SL,,)</f>
        <v xml:space="preserve">如果问题 B 的答案为“是”，则请在“申报”工作表 G77 单元格中输入 URL。URL 的格式应为“www.companyname.com” </v>
      </c>
    </row>
    <row r="57" spans="1:10" ht="39">
      <c r="A57" s="89" t="str">
        <f ca="1">Declaration!B79</f>
        <v xml:space="preserve">C. 您是否要求您的直接供应商从其尽职调查实践已被被独立第三方审核机构验证过的冶炼厂采购 3TG？ </v>
      </c>
      <c r="B57" s="89" t="str">
        <f>Declaration!D79</f>
        <v>No</v>
      </c>
      <c r="C57" s="89" t="str">
        <f t="shared" ca="1" si="10"/>
        <v>填写</v>
      </c>
      <c r="D57" s="95" t="str">
        <f>IF(H57=1,"Click here to answer question (C)","")</f>
        <v/>
      </c>
      <c r="E57" s="20" t="s">
        <v>1273</v>
      </c>
      <c r="F57" s="94">
        <f>F$54</f>
        <v>0</v>
      </c>
      <c r="G57" s="70">
        <f>IF(B57=0,1,0)</f>
        <v>0</v>
      </c>
      <c r="H57" s="71">
        <f t="shared" si="11"/>
        <v>0</v>
      </c>
      <c r="I57" s="147" t="str">
        <f ca="1">OFFSET(L!$C$1,MATCH("Checker"&amp;"Comp",L!$A:$A,0)-1,SL,,)</f>
        <v>填写</v>
      </c>
      <c r="J57" s="19" t="str">
        <f ca="1">OFFSET(L!$C$1,MATCH("Checker"&amp;ADDRESS(ROW(),COLUMN(),4),L!$A:$A,0)-1,SL,,)</f>
        <v>在“申报”选项卡 D79 单元格中，回答贵公司是否要求直接供应商开展采购的冶炼厂已经通过独立第三方审计计划（例如，负责任矿物审验流程）验证的尽职调查实践</v>
      </c>
    </row>
    <row r="58" spans="1:10" ht="39">
      <c r="A58" s="89" t="str">
        <f ca="1">Declaration!B81</f>
        <v>D. 贵公司是否已实施负责任矿产采购的尽职调查措施？</v>
      </c>
      <c r="B58" s="89" t="str">
        <f>Declaration!D81</f>
        <v>No</v>
      </c>
      <c r="C58" s="89" t="str">
        <f t="shared" ca="1" si="10"/>
        <v>填写</v>
      </c>
      <c r="D58" s="95" t="str">
        <f>IF(H58=1,"Click here to answer question (D)","")</f>
        <v/>
      </c>
      <c r="E58" s="20" t="s">
        <v>1273</v>
      </c>
      <c r="F58" s="94">
        <f>F$54</f>
        <v>0</v>
      </c>
      <c r="G58" s="70">
        <f>IF(B58=0,1,0)</f>
        <v>0</v>
      </c>
      <c r="H58" s="71">
        <f t="shared" si="11"/>
        <v>0</v>
      </c>
      <c r="I58" s="147" t="str">
        <f ca="1">OFFSET(L!$C$1,MATCH("Checker"&amp;"Comp",L!$A:$A,0)-1,SL,,)</f>
        <v>填写</v>
      </c>
      <c r="J58" s="19" t="str">
        <f ca="1">OFFSET(L!$C$1,MATCH("Checker"&amp;ADDRESS(ROW(),COLUMN(),4),L!$A:$A,0)-1,SL,,)</f>
        <v>在“申报”选项卡 D81 单元格中，回答贵公司是否已实施负责任采购尽职调查措施</v>
      </c>
    </row>
    <row r="59" spans="1:10" ht="39">
      <c r="A59" s="89" t="str">
        <f ca="1">Declaration!B83</f>
        <v>E. 贵公司是否开展了相关供应商的冲突矿产调查？</v>
      </c>
      <c r="B59" s="89" t="str">
        <f>Declaration!D83</f>
        <v>No</v>
      </c>
      <c r="C59" s="89" t="str">
        <f t="shared" ca="1" si="10"/>
        <v>填写</v>
      </c>
      <c r="D59" s="95" t="str">
        <f>IF(H59=1,"Click here to answer question (E)","")</f>
        <v/>
      </c>
      <c r="E59" s="20" t="s">
        <v>1273</v>
      </c>
      <c r="F59" s="94">
        <f>F$54</f>
        <v>0</v>
      </c>
      <c r="G59" s="70">
        <f>IF(B59=0,1,0)</f>
        <v>0</v>
      </c>
      <c r="H59" s="71">
        <f t="shared" si="11"/>
        <v>0</v>
      </c>
      <c r="I59" s="147" t="str">
        <f ca="1">OFFSET(L!$C$1,MATCH("Checker"&amp;"Comp",L!$A:$A,0)-1,SL,,)</f>
        <v>填写</v>
      </c>
      <c r="J59" s="19" t="str">
        <f ca="1">OFFSET(L!$C$1,MATCH("Checker"&amp;ADDRESS(ROW(),COLUMN(),4),L!$A:$A,0)-1,SL,,)</f>
        <v>在“申报”选项卡 D83 单元格中，回答贵公司是否要求供应商填写此“冲突矿产报告模板”</v>
      </c>
    </row>
    <row r="60" spans="1:10" ht="39">
      <c r="A60" s="89" t="str">
        <f ca="1">Declaration!B85</f>
        <v>F. 贵公司是否根据公司期望来审查供应商提交的尽职调查信息？</v>
      </c>
      <c r="B60" s="89" t="str">
        <f>Declaration!D85</f>
        <v>No</v>
      </c>
      <c r="C60" s="89" t="str">
        <f t="shared" ca="1" si="10"/>
        <v>填写</v>
      </c>
      <c r="D60" s="95" t="str">
        <f>IF(H60=1,"Click here to answer question (F)","")</f>
        <v/>
      </c>
      <c r="E60" s="20" t="s">
        <v>1273</v>
      </c>
      <c r="F60" s="94">
        <f>F$54</f>
        <v>0</v>
      </c>
      <c r="G60" s="70">
        <f>IF(B60=0,1,0)</f>
        <v>0</v>
      </c>
      <c r="H60" s="71">
        <f t="shared" si="11"/>
        <v>0</v>
      </c>
      <c r="I60" s="147" t="str">
        <f ca="1">OFFSET(L!$C$1,MATCH("Checker"&amp;"Comp",L!$A:$A,0)-1,SL,,)</f>
        <v>填写</v>
      </c>
      <c r="J60" s="19" t="str">
        <f ca="1">OFFSET(L!$C$1,MATCH("Checker"&amp;ADDRESS(ROW(),COLUMN(),4),L!$A:$A,0)-1,SL,,)</f>
        <v>在“申报”选项卡 D85 单元格中，回答贵公司是否根据贵公司的期望来验证供应商的回答</v>
      </c>
    </row>
    <row r="61" spans="1:10" ht="14.4" hidden="1">
      <c r="A61" s="89"/>
      <c r="B61" s="89"/>
      <c r="C61" s="89"/>
      <c r="D61" s="95"/>
      <c r="E61" s="20"/>
      <c r="F61" s="94"/>
      <c r="G61" s="70"/>
      <c r="H61" s="71"/>
      <c r="I61" s="147"/>
    </row>
    <row r="62" spans="1:10" ht="39">
      <c r="A62" s="89" t="str">
        <f ca="1">Declaration!B87</f>
        <v>G. 贵公司的验证程序是否包括纠正措施管理？</v>
      </c>
      <c r="B62" s="89" t="str">
        <f>Declaration!D87</f>
        <v>No</v>
      </c>
      <c r="C62" s="89" t="str">
        <f t="shared" ref="C62:C68" ca="1" si="13">IF(H62=1,J62,I62)</f>
        <v>填写</v>
      </c>
      <c r="D62" s="95" t="str">
        <f>IF(H62=1,"Click here to answer question (G)","")</f>
        <v/>
      </c>
      <c r="E62" s="20" t="s">
        <v>1273</v>
      </c>
      <c r="F62" s="94">
        <f>F$54</f>
        <v>0</v>
      </c>
      <c r="G62" s="70">
        <f>IF(B62=0,1,0)</f>
        <v>0</v>
      </c>
      <c r="H62" s="71">
        <f t="shared" ref="H62:H69" si="14">F62*G62</f>
        <v>0</v>
      </c>
      <c r="I62" s="147" t="str">
        <f ca="1">OFFSET(L!$C$1,MATCH("Checker"&amp;"Comp",L!$A:$A,0)-1,SL,,)</f>
        <v>填写</v>
      </c>
      <c r="J62" s="19" t="str">
        <f ca="1">OFFSET(L!$C$1,MATCH("Checker"&amp;ADDRESS(ROW(),COLUMN(),4),L!$A:$A,0)-1,SL,,)</f>
        <v>在“申报”选项卡 D87 单元格中，回答贵公司的验证流程是否包括纠正措施管理</v>
      </c>
    </row>
    <row r="63" spans="1:10" ht="39">
      <c r="A63" s="89" t="str">
        <f ca="1">Declaration!B89</f>
        <v>H. 贵公司是否需要提交年度冲突矿产披露？</v>
      </c>
      <c r="B63" s="89" t="str">
        <f>Declaration!D89</f>
        <v>No</v>
      </c>
      <c r="C63" s="89" t="str">
        <f t="shared" ca="1" si="13"/>
        <v>填写</v>
      </c>
      <c r="D63" s="95" t="str">
        <f>IF(H63=1,"Click here to answer question (H)","")</f>
        <v/>
      </c>
      <c r="E63" s="20" t="s">
        <v>1273</v>
      </c>
      <c r="F63" s="94">
        <f>F$54</f>
        <v>0</v>
      </c>
      <c r="G63" s="70">
        <f>IF(B63=0,1,0)</f>
        <v>0</v>
      </c>
      <c r="H63" s="71">
        <f t="shared" si="14"/>
        <v>0</v>
      </c>
      <c r="I63" s="147" t="str">
        <f ca="1">OFFSET(L!$C$1,MATCH("Checker"&amp;"Comp",L!$A:$A,0)-1,SL,,)</f>
        <v>填写</v>
      </c>
      <c r="J63" s="19" t="str">
        <f ca="1">OFFSET(L!$C$1,MATCH("Checker"&amp;ADDRESS(ROW(),COLUMN(),4),L!$A:$A,0)-1,SL,,)</f>
        <v>在“申报”选项卡 D89
单元格中，回答贵公司是否需要遵守 SEC 披露要求、欧盟条例
或者两者均需遵守</v>
      </c>
    </row>
    <row r="64" spans="1:10" ht="39">
      <c r="A64" s="89" t="s">
        <v>1266</v>
      </c>
      <c r="B64" s="89" t="str">
        <f ca="1">IF(G64=1,"No products or item numbers listed","One or more product / item numbers have been provided")</f>
        <v>No products or item numbers listed</v>
      </c>
      <c r="C64" s="89" t="str">
        <f t="shared" ca="1" si="13"/>
        <v>填写</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填写</v>
      </c>
      <c r="J64" s="19" t="str">
        <f ca="1">OFFSET(L!$C$1,MATCH("Checker"&amp;ADDRESS(ROW(),COLUMN(),4),L!$A:$A,0)-1,SL,,)</f>
        <v>如果合适，提供此申报所适用的一个或多个产品或项目编号。从“申报”选项卡 6H1 单元格中，选择超链接进入“产品列表”选项卡</v>
      </c>
    </row>
    <row r="65" spans="1:12" ht="39">
      <c r="A65" s="89" t="s">
        <v>14996</v>
      </c>
      <c r="B65" s="89"/>
      <c r="C65" s="89" t="str">
        <f t="shared" ca="1" si="13"/>
        <v>填写</v>
      </c>
      <c r="D65" s="95" t="str">
        <f>IF(H65=0,"","Click here to provide smelter information")</f>
        <v/>
      </c>
      <c r="E65" s="20" t="s">
        <v>1273</v>
      </c>
      <c r="F65" s="94">
        <f>F24</f>
        <v>0</v>
      </c>
      <c r="G65" s="70">
        <f>IF(AND(COUNTIF(SmelterIdetifiedForMetal,"Tantalum")&gt;0,COUNTIF('Smelter List'!AB$5:AB$2504,"Tantalum?*")&gt;0),0,1)</f>
        <v>1</v>
      </c>
      <c r="H65" s="71">
        <f t="shared" si="14"/>
        <v>0</v>
      </c>
      <c r="I65" s="147" t="str">
        <f ca="1">OFFSET(L!$C$1,MATCH("Checker"&amp;"Comp",L!$A:$A,0)-1,SL,,)</f>
        <v>填写</v>
      </c>
      <c r="J65" s="19" t="str">
        <f ca="1">OFFSET(L!$C$1,MATCH("Checker"&amp;ADDRESS(ROW(),COLUMN(),4),L!$A:$A,0)-1,SL,,)</f>
        <v>在“冶炼厂目录”选项卡中，提供向供应链提供材料的钽冶炼厂列表</v>
      </c>
      <c r="K65" s="154">
        <f>IF(H14+H19&gt;0,1,0)</f>
        <v>0</v>
      </c>
      <c r="L65" s="19" t="e">
        <f ca="1">OFFSET(L!$C$1,MATCH("Checker"&amp;ADDRESS(ROW(),COLUMN(),4),L!$A:$A,0)-1,SL,,)</f>
        <v>#N/A</v>
      </c>
    </row>
    <row r="66" spans="1:12" ht="39">
      <c r="A66" s="89" t="s">
        <v>1806</v>
      </c>
      <c r="B66" s="89"/>
      <c r="C66" s="89" t="str">
        <f t="shared" ca="1" si="13"/>
        <v>填写</v>
      </c>
      <c r="D66" s="95" t="str">
        <f>IF(H66=0,"","Click here to provide smelter information")</f>
        <v/>
      </c>
      <c r="E66" s="20" t="s">
        <v>780</v>
      </c>
      <c r="F66" s="94">
        <f>F25</f>
        <v>0</v>
      </c>
      <c r="G66" s="70">
        <f>IF(AND(COUNTIF(SmelterIdetifiedForMetal,"Tin")&gt;0,COUNTIF('Smelter List'!AB$5:AB$2504,"Tin?*")&gt;0),0,1)</f>
        <v>1</v>
      </c>
      <c r="H66" s="71">
        <f t="shared" si="14"/>
        <v>0</v>
      </c>
      <c r="I66" s="147" t="str">
        <f ca="1">OFFSET(L!$C$1,MATCH("Checker"&amp;"Comp",L!$A:$A,0)-1,SL,,)</f>
        <v>填写</v>
      </c>
      <c r="J66" s="19" t="str">
        <f ca="1">OFFSET(L!$C$1,MATCH("Checker"&amp;ADDRESS(ROW(),COLUMN(),4),L!$A:$A,0)-1,SL,,)</f>
        <v>在“冶炼厂目录”选项卡中，提供向供应链提供材料的锡冶炼厂列表</v>
      </c>
      <c r="K66" s="154">
        <f>IF(H15+H20&gt;0,1,0)</f>
        <v>0</v>
      </c>
      <c r="L66" s="19" t="e">
        <f ca="1">OFFSET(L!$C$1,MATCH("Checker"&amp;ADDRESS(ROW(),COLUMN(),4),L!$A:$A,0)-1,SL,,)</f>
        <v>#N/A</v>
      </c>
    </row>
    <row r="67" spans="1:12" ht="39">
      <c r="A67" s="89" t="s">
        <v>1807</v>
      </c>
      <c r="B67" s="89"/>
      <c r="C67" s="89" t="str">
        <f t="shared" ca="1" si="13"/>
        <v>填写</v>
      </c>
      <c r="D67" s="95" t="str">
        <f>IF(H67=0,"","Click here to provide smelter information")</f>
        <v/>
      </c>
      <c r="E67" s="20" t="s">
        <v>780</v>
      </c>
      <c r="F67" s="94">
        <f>F26</f>
        <v>0</v>
      </c>
      <c r="G67" s="70">
        <f>IF(AND(COUNTIF(SmelterIdetifiedForMetal,"Gold")&gt;0,COUNTIF('Smelter List'!AB$5:AB$2504,"Gold?*")&gt;0),0,1)</f>
        <v>1</v>
      </c>
      <c r="H67" s="71">
        <f t="shared" si="14"/>
        <v>0</v>
      </c>
      <c r="I67" s="147" t="str">
        <f ca="1">OFFSET(L!$C$1,MATCH("Checker"&amp;"Comp",L!$A:$A,0)-1,SL,,)</f>
        <v>填写</v>
      </c>
      <c r="J67" s="19" t="str">
        <f ca="1">OFFSET(L!$C$1,MATCH("Checker"&amp;ADDRESS(ROW(),COLUMN(),4),L!$A:$A,0)-1,SL,,)</f>
        <v>在“冶炼厂目录”选项卡中，提供向供应链提供材料的金冶炼厂列表</v>
      </c>
      <c r="K67" s="154">
        <f>IF(H16+H21&gt;0,1,0)</f>
        <v>0</v>
      </c>
      <c r="L67" s="19" t="e">
        <f ca="1">OFFSET(L!$C$1,MATCH("Checker"&amp;ADDRESS(ROW(),COLUMN(),4),L!$A:$A,0)-1,SL,,)</f>
        <v>#N/A</v>
      </c>
    </row>
    <row r="68" spans="1:12" ht="39">
      <c r="A68" s="89" t="s">
        <v>1808</v>
      </c>
      <c r="B68" s="89"/>
      <c r="C68" s="89" t="str">
        <f t="shared" ca="1" si="13"/>
        <v>填写</v>
      </c>
      <c r="D68" s="95" t="str">
        <f>IF(H68=0,"","Click here to provide smelter information")</f>
        <v/>
      </c>
      <c r="E68" s="20" t="s">
        <v>780</v>
      </c>
      <c r="F68" s="94">
        <f>F27</f>
        <v>0</v>
      </c>
      <c r="G68" s="70">
        <f>IF(AND(COUNTIF(SmelterIdetifiedForMetal,"Tungsten")&gt;0,COUNTIF('Smelter List'!AB$5:AB$2504,"Tungsten?*")&gt;0),0,1)</f>
        <v>1</v>
      </c>
      <c r="H68" s="71">
        <f t="shared" si="14"/>
        <v>0</v>
      </c>
      <c r="I68" s="147" t="str">
        <f ca="1">OFFSET(L!$C$1,MATCH("Checker"&amp;"Comp",L!$A:$A,0)-1,SL,,)</f>
        <v>填写</v>
      </c>
      <c r="J68" s="19" t="str">
        <f ca="1">OFFSET(L!$C$1,MATCH("Checker"&amp;ADDRESS(ROW(),COLUMN(),4),L!$A:$A,0)-1,SL,,)</f>
        <v>在“冶炼厂目录”选项卡中，提供向供应链提供材料的钨冶炼厂列表</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填写</v>
      </c>
      <c r="J69" s="19" t="s">
        <v>2303</v>
      </c>
      <c r="K69" s="154"/>
      <c r="L69" s="19" t="s">
        <v>2304</v>
      </c>
    </row>
    <row r="70" spans="1:12">
      <c r="H70" s="19">
        <f ca="1">SUM(H4:H69)</f>
        <v>2</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102" type="noConversion"/>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5" t="str">
        <f ca="1">OFFSET(L!$C$1,MATCH("Product List"&amp;ADDRESS(ROW(),COLUMN(),4),L!$A:$A,0)-1,SL,,)</f>
        <v xml:space="preserve">如果“申报”工作表上选择的报告层面为“产品（或产品列表）”，才需要填写此项。 </v>
      </c>
      <c r="B1" s="396"/>
      <c r="C1" s="396"/>
      <c r="D1" s="396"/>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4" t="s">
        <v>869</v>
      </c>
      <c r="C4" s="394"/>
      <c r="D4" s="394"/>
      <c r="E4" s="24"/>
      <c r="F4"/>
    </row>
    <row r="5" spans="1:6" s="21" customFormat="1" ht="15">
      <c r="A5" s="131"/>
      <c r="B5" s="132" t="str">
        <f ca="1">OFFSET(L!$C$1,MATCH("Product List"&amp;ADDRESS(ROW(),COLUMN(),4),L!$A:$A,0)-1,SL,,)</f>
        <v>回复方的产品编号 (*)</v>
      </c>
      <c r="C5" s="132" t="str">
        <f ca="1">OFFSET(L!$C$1,MATCH("Product List"&amp;ADDRESS(ROW(),COLUMN(),4),L!$A:$A,0)-1,SL,,)</f>
        <v>回复方的产品名称</v>
      </c>
      <c r="D5" s="72" t="str">
        <f ca="1">OFFSET(L!$C$1,MATCH("Product List"&amp;ADDRESS(ROW(),COLUMN(),4),L!$A:$A,0)-1,SL,,)</f>
        <v>注释</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7" t="str">
        <f ca="1">OFFSET(L!$C$1,MATCH("General"&amp;"Cpy",L!$A:$A,0)-1,SL,,)</f>
        <v>© 2025 Responsible Minerals Initiative。保留所有权利。</v>
      </c>
      <c r="C2006" s="397"/>
      <c r="D2006" s="397"/>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phoneticPr fontId="102" type="noConversion"/>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8" t="str">
        <f ca="1">OFFSET(L!$C$1,MATCH("Smelter Look-up"&amp;ADDRESS(ROW(),COLUMN(),4),L!$A:$A,0)-1,SL,,)</f>
        <v>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25.2">
      <c r="A4" s="191" t="str">
        <f ca="1">OFFSET(L!$C$1,MATCH("Smelter Look-up"&amp;ADDRESS(ROW(),COLUMN(),4),L!$A:$A,0)-1,SL,,)</f>
        <v>金属</v>
      </c>
      <c r="B4" s="191" t="str">
        <f ca="1">OFFSET(L!$C$1,MATCH("Smelter Look-up"&amp;ADDRESS(ROW(),COLUMN(),4),L!$A:$A,0)-1,SL,,)</f>
        <v>冶炼厂查找 (*)</v>
      </c>
      <c r="C4" s="191" t="str">
        <f ca="1">OFFSET(L!$C$1,MATCH("Smelter Look-up"&amp;ADDRESS(ROW(),COLUMN(),4),L!$A:$A,0)-1,SL,,)</f>
        <v>标准冶炼厂名称</v>
      </c>
      <c r="D4" s="191" t="str">
        <f ca="1">OFFSET(L!$C$1,MATCH("Smelter Look-up"&amp;ADDRESS(ROW(),COLUMN(),4),L!$A:$A,0)-1,SL,,)</f>
        <v>冶炼厂地址：国家或地区</v>
      </c>
      <c r="E4" s="191" t="str">
        <f ca="1">OFFSET(L!$C$1,MATCH("Smelter Look-up"&amp;ADDRESS(ROW(),COLUMN(),4),L!$A:$A,0)-1,SL,,)</f>
        <v>冶炼厂 ID</v>
      </c>
      <c r="F4" s="191" t="str">
        <f ca="1">OFFSET(L!$C$1,MATCH("Smelter Look-up"&amp;ADDRESS(ROW(),COLUMN(),4),L!$A:$A,0)-1,SL,,)</f>
        <v>冶炼厂出处识别号</v>
      </c>
      <c r="G4" s="191" t="str">
        <f ca="1">OFFSET(L!$C$1,MATCH("Smelter Look-up"&amp;ADDRESS(ROW(),COLUMN(),4),L!$A:$A,0)-1,SL,,)</f>
        <v>冶炼厂所在街道</v>
      </c>
      <c r="H4" s="191" t="str">
        <f ca="1">OFFSET(L!$C$1,MATCH("Smelter Look-up"&amp;ADDRESS(ROW(),COLUMN(),4),L!$A:$A,0)-1,SL,,)</f>
        <v>冶炼厂所在城市</v>
      </c>
      <c r="I4" s="191" t="str">
        <f ca="1">OFFSET(L!$C$1,MATCH("Smelter Look-up"&amp;ADDRESS(ROW(),COLUMN(),4),L!$A:$A,0)-1,SL,,)</f>
        <v>冶炼厂地址：州/省</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102" type="noConversion"/>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1.2">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00.8">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0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90">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29.6">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69">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79.4">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0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289.8">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76">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38">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24.2">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55.2">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38">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62.2">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193.2">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41.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37.799999999999997">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55.2">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5.2">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5">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27.6">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27.6">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27.6">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27.6">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41.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41.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41.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41.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55.2">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55.2">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55.2">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55.2">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41.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102"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honeticPr fontId="102"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honeticPr fontId="10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microsoft.com/office/2006/metadata/properties"/>
    <ds:schemaRef ds:uri="http://purl.org/dc/terms/"/>
    <ds:schemaRef ds:uri="6e8a5f3d-031c-4996-804e-0e28298fe1e2"/>
    <ds:schemaRef ds:uri="http://schemas.microsoft.com/office/2006/documentManagement/types"/>
    <ds:schemaRef ds:uri="http://purl.org/dc/dcmitype/"/>
    <ds:schemaRef ds:uri="http://schemas.microsoft.com/office/infopath/2007/PartnerControls"/>
    <ds:schemaRef ds:uri="a54701f6-876b-4337-a24e-543e1bd311e6"/>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工作表</vt:lpstr>
      </vt:variant>
      <vt:variant>
        <vt:i4>11</vt:i4>
      </vt:variant>
      <vt:variant>
        <vt:lpstr>已命名的範圍</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DK</cp:lastModifiedBy>
  <cp:lastPrinted>2015-04-21T20:47:43Z</cp:lastPrinted>
  <dcterms:created xsi:type="dcterms:W3CDTF">2010-06-21T21:00:23Z</dcterms:created>
  <dcterms:modified xsi:type="dcterms:W3CDTF">2025-08-21T00:47:01Z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